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cvanb/Desktop/"/>
    </mc:Choice>
  </mc:AlternateContent>
  <xr:revisionPtr revIDLastSave="0" documentId="13_ncr:1_{AA29DB73-01F5-E94E-A8FD-85305BE0E9BA}" xr6:coauthVersionLast="47" xr6:coauthVersionMax="47" xr10:uidLastSave="{00000000-0000-0000-0000-000000000000}"/>
  <bookViews>
    <workbookView xWindow="3300" yWindow="1380" windowWidth="37240" windowHeight="20560" xr2:uid="{00000000-000D-0000-FFFF-FFFF00000000}"/>
  </bookViews>
  <sheets>
    <sheet name="Sheet1" sheetId="1" r:id="rId1"/>
    <sheet name="Sheet2" sheetId="2" r:id="rId2"/>
    <sheet name="Sheet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H3" i="1"/>
  <c r="J3" i="1" s="1"/>
  <c r="H4" i="1"/>
  <c r="J4" i="1" s="1"/>
  <c r="H5" i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H2" i="1"/>
  <c r="I2" i="1"/>
  <c r="J5" i="1" l="1"/>
  <c r="J12" i="1"/>
  <c r="J2" i="1"/>
  <c r="B3" i="1" s="1"/>
  <c r="F2" i="1"/>
  <c r="B5" i="1" l="1"/>
  <c r="B10" i="1" l="1"/>
  <c r="B11" i="1" s="1"/>
  <c r="B6" i="1"/>
  <c r="B12" i="1" l="1"/>
  <c r="B8" i="1"/>
</calcChain>
</file>

<file path=xl/sharedStrings.xml><?xml version="1.0" encoding="utf-8"?>
<sst xmlns="http://schemas.openxmlformats.org/spreadsheetml/2006/main" count="17" uniqueCount="17">
  <si>
    <t>kosten incl btw</t>
  </si>
  <si>
    <t>omzet excl btw</t>
  </si>
  <si>
    <t>fictieve omzet bij 21% btw</t>
  </si>
  <si>
    <t>bruto omzet</t>
  </si>
  <si>
    <t>te controleren bedrag op volledigheid btw</t>
  </si>
  <si>
    <t>in bruto bedragen</t>
  </si>
  <si>
    <t>in btw bedragen</t>
  </si>
  <si>
    <t>materialiteit</t>
  </si>
  <si>
    <t>Controle op juistheid van uitgaande en volledigheid van inkomende BTW</t>
  </si>
  <si>
    <t>van</t>
  </si>
  <si>
    <t>tot</t>
  </si>
  <si>
    <t>materialiteit uit CAB tabel</t>
  </si>
  <si>
    <t>interval voor selectie uit positieve bedragen</t>
  </si>
  <si>
    <t>steekproefomvang op juistheid btw in kosten*)</t>
  </si>
  <si>
    <t>steekproefomvang op volledigheid btw in facturatie*)</t>
  </si>
  <si>
    <t>*) mits populatie geschoond voor negatieve bedragen</t>
  </si>
  <si>
    <t>www.steekproeven.eu disclaimer op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</si>
</sst>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0.5999633777886288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2" fillId="2" borderId="4" xfId="0" applyFont="1" applyFill="1" applyBorder="1" applyProtection="1">
      <protection hidden="1"/>
    </xf>
    <xf numFmtId="3" fontId="2" fillId="2" borderId="9" xfId="0" applyNumberFormat="1" applyFont="1" applyFill="1" applyBorder="1" applyProtection="1">
      <protection hidden="1"/>
    </xf>
    <xf numFmtId="3" fontId="2" fillId="2" borderId="10" xfId="0" applyNumberFormat="1" applyFont="1" applyFill="1" applyBorder="1" applyProtection="1">
      <protection hidden="1"/>
    </xf>
    <xf numFmtId="3" fontId="2" fillId="2" borderId="11" xfId="0" applyNumberFormat="1" applyFont="1" applyFill="1" applyBorder="1" applyAlignment="1" applyProtection="1">
      <alignment horizontal="right"/>
      <protection hidden="1"/>
    </xf>
    <xf numFmtId="3" fontId="2" fillId="2" borderId="5" xfId="0" applyNumberFormat="1" applyFont="1" applyFill="1" applyBorder="1" applyProtection="1">
      <protection hidden="1"/>
    </xf>
    <xf numFmtId="3" fontId="2" fillId="2" borderId="4" xfId="0" applyNumberFormat="1" applyFont="1" applyFill="1" applyBorder="1" applyProtection="1">
      <protection hidden="1"/>
    </xf>
    <xf numFmtId="0" fontId="2" fillId="2" borderId="4" xfId="0" applyFont="1" applyFill="1" applyBorder="1" applyAlignment="1" applyProtection="1">
      <alignment horizontal="right"/>
      <protection hidden="1"/>
    </xf>
    <xf numFmtId="0" fontId="2" fillId="2" borderId="6" xfId="0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0" fontId="2" fillId="2" borderId="9" xfId="0" applyFont="1" applyFill="1" applyBorder="1" applyProtection="1">
      <protection hidden="1"/>
    </xf>
    <xf numFmtId="0" fontId="2" fillId="2" borderId="14" xfId="0" applyFont="1" applyFill="1" applyBorder="1" applyProtection="1">
      <protection hidden="1"/>
    </xf>
    <xf numFmtId="3" fontId="2" fillId="2" borderId="15" xfId="0" applyNumberFormat="1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3" fontId="2" fillId="0" borderId="16" xfId="0" applyNumberFormat="1" applyFont="1" applyBorder="1" applyProtection="1">
      <protection locked="0"/>
    </xf>
    <xf numFmtId="3" fontId="2" fillId="2" borderId="0" xfId="0" applyNumberFormat="1" applyFont="1" applyFill="1" applyProtection="1">
      <protection hidden="1"/>
    </xf>
    <xf numFmtId="3" fontId="1" fillId="2" borderId="6" xfId="0" applyNumberFormat="1" applyFont="1" applyFill="1" applyBorder="1" applyProtection="1">
      <protection hidden="1"/>
    </xf>
    <xf numFmtId="3" fontId="1" fillId="2" borderId="8" xfId="0" applyNumberFormat="1" applyFont="1" applyFill="1" applyBorder="1" applyProtection="1">
      <protection hidden="1"/>
    </xf>
    <xf numFmtId="3" fontId="3" fillId="2" borderId="7" xfId="0" applyNumberFormat="1" applyFont="1" applyFill="1" applyBorder="1" applyProtection="1">
      <protection hidden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="187" zoomScaleNormal="187" workbookViewId="0">
      <selection activeCell="B2" sqref="B2"/>
    </sheetView>
  </sheetViews>
  <sheetFormatPr baseColWidth="10" defaultColWidth="8.83203125" defaultRowHeight="15" x14ac:dyDescent="0.2"/>
  <cols>
    <col min="1" max="1" width="43.33203125" customWidth="1"/>
    <col min="2" max="2" width="14.83203125" customWidth="1"/>
    <col min="3" max="3" width="6.33203125" customWidth="1"/>
    <col min="4" max="4" width="11.1640625" bestFit="1" customWidth="1"/>
    <col min="5" max="5" width="14.6640625" bestFit="1" customWidth="1"/>
    <col min="6" max="6" width="10.6640625" bestFit="1" customWidth="1"/>
    <col min="7" max="7" width="4.1640625" customWidth="1"/>
    <col min="8" max="9" width="0.1640625" customWidth="1"/>
    <col min="10" max="10" width="0.1640625" hidden="1" customWidth="1"/>
  </cols>
  <sheetData>
    <row r="1" spans="1:11" ht="17" thickTop="1" x14ac:dyDescent="0.2">
      <c r="A1" s="2" t="s">
        <v>8</v>
      </c>
      <c r="B1" s="3"/>
      <c r="C1" s="1"/>
      <c r="D1" s="4" t="s">
        <v>9</v>
      </c>
      <c r="E1" s="5" t="s">
        <v>10</v>
      </c>
      <c r="F1" s="6" t="s">
        <v>7</v>
      </c>
      <c r="G1" s="1"/>
      <c r="H1" s="1"/>
      <c r="I1" s="1"/>
      <c r="J1" s="1"/>
      <c r="K1" s="19"/>
    </row>
    <row r="2" spans="1:11" ht="16" x14ac:dyDescent="0.2">
      <c r="A2" s="7" t="s">
        <v>3</v>
      </c>
      <c r="B2" s="20">
        <v>10000000</v>
      </c>
      <c r="C2" s="1"/>
      <c r="D2" s="8">
        <v>0</v>
      </c>
      <c r="E2" s="9">
        <v>500000</v>
      </c>
      <c r="F2" s="10" t="str">
        <f>IF(B2&lt;E2,B2/20,"5%")</f>
        <v>5%</v>
      </c>
      <c r="G2" s="1"/>
      <c r="H2" s="1">
        <f>IF($B$2&gt;=D2,1,0)</f>
        <v>1</v>
      </c>
      <c r="I2" s="1">
        <f>IF($B$2&lt;E2,1,0)</f>
        <v>0</v>
      </c>
      <c r="J2" s="1">
        <f>H2*I2</f>
        <v>0</v>
      </c>
      <c r="K2" s="19"/>
    </row>
    <row r="3" spans="1:11" ht="16" x14ac:dyDescent="0.2">
      <c r="A3" s="7" t="s">
        <v>11</v>
      </c>
      <c r="B3" s="11">
        <f>_xlfn.XLOOKUP(1,J2:J12,F2:F12)</f>
        <v>330000</v>
      </c>
      <c r="C3" s="1"/>
      <c r="D3" s="12">
        <v>500000</v>
      </c>
      <c r="E3" s="21">
        <v>1000000</v>
      </c>
      <c r="F3" s="11">
        <v>30000</v>
      </c>
      <c r="G3" s="1"/>
      <c r="H3" s="1">
        <f t="shared" ref="H3:H12" si="0">IF($B$2&gt;=D3,1,0)</f>
        <v>1</v>
      </c>
      <c r="I3" s="1">
        <f t="shared" ref="I3:I12" si="1">IF($B$2&lt;E3,1,0)</f>
        <v>0</v>
      </c>
      <c r="J3" s="1">
        <f t="shared" ref="J3:J12" si="2">H3*I3</f>
        <v>0</v>
      </c>
      <c r="K3" s="19"/>
    </row>
    <row r="4" spans="1:11" ht="16" x14ac:dyDescent="0.2">
      <c r="A4" s="7" t="s">
        <v>12</v>
      </c>
      <c r="B4" s="11"/>
      <c r="C4" s="1"/>
      <c r="D4" s="12">
        <v>1000000</v>
      </c>
      <c r="E4" s="21">
        <v>2000000</v>
      </c>
      <c r="F4" s="11">
        <v>60000</v>
      </c>
      <c r="G4" s="1"/>
      <c r="H4" s="1">
        <f t="shared" si="0"/>
        <v>1</v>
      </c>
      <c r="I4" s="1">
        <f t="shared" si="1"/>
        <v>0</v>
      </c>
      <c r="J4" s="1">
        <f t="shared" si="2"/>
        <v>0</v>
      </c>
      <c r="K4" s="19"/>
    </row>
    <row r="5" spans="1:11" ht="16" x14ac:dyDescent="0.2">
      <c r="A5" s="13" t="s">
        <v>5</v>
      </c>
      <c r="B5" s="11">
        <f>B3/3</f>
        <v>110000</v>
      </c>
      <c r="C5" s="1"/>
      <c r="D5" s="12">
        <v>2000000</v>
      </c>
      <c r="E5" s="21">
        <v>4000000</v>
      </c>
      <c r="F5" s="11">
        <v>120000</v>
      </c>
      <c r="G5" s="1"/>
      <c r="H5" s="1">
        <f t="shared" si="0"/>
        <v>1</v>
      </c>
      <c r="I5" s="1">
        <f t="shared" si="1"/>
        <v>0</v>
      </c>
      <c r="J5" s="1">
        <f t="shared" si="2"/>
        <v>0</v>
      </c>
      <c r="K5" s="19"/>
    </row>
    <row r="6" spans="1:11" ht="16" x14ac:dyDescent="0.2">
      <c r="A6" s="13" t="s">
        <v>6</v>
      </c>
      <c r="B6" s="11">
        <f>B5*21/121</f>
        <v>19090.909090909092</v>
      </c>
      <c r="C6" s="1"/>
      <c r="D6" s="12">
        <v>4000000</v>
      </c>
      <c r="E6" s="21">
        <v>8000000</v>
      </c>
      <c r="F6" s="11">
        <v>240000</v>
      </c>
      <c r="G6" s="1"/>
      <c r="H6" s="1">
        <f t="shared" si="0"/>
        <v>1</v>
      </c>
      <c r="I6" s="1">
        <f t="shared" si="1"/>
        <v>0</v>
      </c>
      <c r="J6" s="1">
        <f t="shared" si="2"/>
        <v>0</v>
      </c>
      <c r="K6" s="19"/>
    </row>
    <row r="7" spans="1:11" ht="16" x14ac:dyDescent="0.2">
      <c r="A7" s="16" t="s">
        <v>0</v>
      </c>
      <c r="B7" s="20">
        <v>7000000</v>
      </c>
      <c r="C7" s="1"/>
      <c r="D7" s="12">
        <v>8000000</v>
      </c>
      <c r="E7" s="21">
        <v>15000000</v>
      </c>
      <c r="F7" s="11">
        <v>330000</v>
      </c>
      <c r="G7" s="1"/>
      <c r="H7" s="1">
        <f t="shared" si="0"/>
        <v>1</v>
      </c>
      <c r="I7" s="1">
        <f t="shared" si="1"/>
        <v>1</v>
      </c>
      <c r="J7" s="1">
        <f t="shared" si="2"/>
        <v>1</v>
      </c>
      <c r="K7" s="19"/>
    </row>
    <row r="8" spans="1:11" ht="16" x14ac:dyDescent="0.2">
      <c r="A8" s="17" t="s">
        <v>13</v>
      </c>
      <c r="B8" s="18">
        <f>B7/B5</f>
        <v>63.636363636363633</v>
      </c>
      <c r="C8" s="1"/>
      <c r="D8" s="12">
        <v>15000000</v>
      </c>
      <c r="E8" s="21">
        <v>30000000</v>
      </c>
      <c r="F8" s="11">
        <v>600000</v>
      </c>
      <c r="G8" s="1"/>
      <c r="H8" s="1">
        <f t="shared" si="0"/>
        <v>0</v>
      </c>
      <c r="I8" s="1">
        <f t="shared" si="1"/>
        <v>1</v>
      </c>
      <c r="J8" s="1">
        <f t="shared" si="2"/>
        <v>0</v>
      </c>
      <c r="K8" s="19"/>
    </row>
    <row r="9" spans="1:11" ht="16" x14ac:dyDescent="0.2">
      <c r="A9" s="7" t="s">
        <v>1</v>
      </c>
      <c r="B9" s="20">
        <v>9000000</v>
      </c>
      <c r="C9" s="1"/>
      <c r="D9" s="12">
        <v>30000000</v>
      </c>
      <c r="E9" s="21">
        <v>60000000</v>
      </c>
      <c r="F9" s="11">
        <v>1200000</v>
      </c>
      <c r="G9" s="1"/>
      <c r="H9" s="1">
        <f t="shared" si="0"/>
        <v>0</v>
      </c>
      <c r="I9" s="1">
        <f t="shared" si="1"/>
        <v>1</v>
      </c>
      <c r="J9" s="1">
        <f t="shared" si="2"/>
        <v>0</v>
      </c>
      <c r="K9" s="19"/>
    </row>
    <row r="10" spans="1:11" ht="16" x14ac:dyDescent="0.2">
      <c r="A10" s="7" t="s">
        <v>2</v>
      </c>
      <c r="B10" s="11">
        <f>1.21*B9</f>
        <v>10890000</v>
      </c>
      <c r="C10" s="1"/>
      <c r="D10" s="12">
        <v>60000000</v>
      </c>
      <c r="E10" s="21">
        <v>120000000</v>
      </c>
      <c r="F10" s="11">
        <v>1800000</v>
      </c>
      <c r="G10" s="1"/>
      <c r="H10" s="1">
        <f t="shared" si="0"/>
        <v>0</v>
      </c>
      <c r="I10" s="1">
        <f t="shared" si="1"/>
        <v>1</v>
      </c>
      <c r="J10" s="1">
        <f t="shared" si="2"/>
        <v>0</v>
      </c>
      <c r="K10" s="19"/>
    </row>
    <row r="11" spans="1:11" ht="16" x14ac:dyDescent="0.2">
      <c r="A11" s="7" t="s">
        <v>4</v>
      </c>
      <c r="B11" s="11">
        <f>B10-B2</f>
        <v>890000</v>
      </c>
      <c r="C11" s="1"/>
      <c r="D11" s="12">
        <v>120000000</v>
      </c>
      <c r="E11" s="21">
        <v>240000000</v>
      </c>
      <c r="F11" s="11">
        <v>3000000</v>
      </c>
      <c r="G11" s="1"/>
      <c r="H11" s="1">
        <f t="shared" si="0"/>
        <v>0</v>
      </c>
      <c r="I11" s="1">
        <f t="shared" si="1"/>
        <v>1</v>
      </c>
      <c r="J11" s="1">
        <f t="shared" si="2"/>
        <v>0</v>
      </c>
      <c r="K11" s="19"/>
    </row>
    <row r="12" spans="1:11" ht="17" thickBot="1" x14ac:dyDescent="0.25">
      <c r="A12" s="14" t="s">
        <v>14</v>
      </c>
      <c r="B12" s="15">
        <f>B11/B6</f>
        <v>46.619047619047613</v>
      </c>
      <c r="C12" s="1"/>
      <c r="D12" s="22">
        <v>240000000</v>
      </c>
      <c r="E12" s="24">
        <v>999999999999</v>
      </c>
      <c r="F12" s="23">
        <v>6000000</v>
      </c>
      <c r="G12" s="1"/>
      <c r="H12" s="1">
        <f t="shared" si="0"/>
        <v>0</v>
      </c>
      <c r="I12" s="1">
        <f t="shared" si="1"/>
        <v>1</v>
      </c>
      <c r="J12" s="1">
        <f t="shared" si="2"/>
        <v>0</v>
      </c>
      <c r="K12" s="19"/>
    </row>
    <row r="13" spans="1:11" ht="17" thickTop="1" x14ac:dyDescent="0.2">
      <c r="A13" s="1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19"/>
    </row>
    <row r="14" spans="1:11" ht="16" x14ac:dyDescent="0.2">
      <c r="A14" s="19" t="s">
        <v>16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</sheetData>
  <sheetProtection algorithmName="SHA-512" hashValue="GCeB5zS/HSt+xUIloopEplVA0f7ddyyaisPDeSEJ/rf/LwWZkcWPNm2fgV/sqy3LsCYXjrlCX99tZDt3lBXTRw==" saltValue="qY4/eaSUP3VHvq3Q8nRRMg==" spinCount="100000" sheet="1" formatColumns="0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Batenburg, Paul (NL - Den Haag)</dc:creator>
  <cp:lastModifiedBy>Paul van Batenburg</cp:lastModifiedBy>
  <dcterms:created xsi:type="dcterms:W3CDTF">2013-06-06T07:20:56Z</dcterms:created>
  <dcterms:modified xsi:type="dcterms:W3CDTF">2024-07-31T09:02:42Z</dcterms:modified>
</cp:coreProperties>
</file>