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cvanb/Desktop/"/>
    </mc:Choice>
  </mc:AlternateContent>
  <xr:revisionPtr revIDLastSave="0" documentId="8_{8B1C08C8-8A65-0F46-8247-E971BDBF1195}" xr6:coauthVersionLast="47" xr6:coauthVersionMax="47" xr10:uidLastSave="{00000000-0000-0000-0000-000000000000}"/>
  <bookViews>
    <workbookView xWindow="1220" yWindow="500" windowWidth="37360" windowHeight="21140" xr2:uid="{00000000-000D-0000-FFFF-FFFF00000000}"/>
  </bookViews>
  <sheets>
    <sheet name="Sheet1" sheetId="1" r:id="rId1"/>
    <sheet name="Sheet2" sheetId="2" r:id="rId2"/>
    <sheet name="Sheet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J5" i="1" s="1"/>
  <c r="J8" i="1" s="1"/>
  <c r="J10" i="1"/>
  <c r="J9" i="1"/>
  <c r="J7" i="1"/>
  <c r="J4" i="1"/>
  <c r="M3" i="1" s="1"/>
  <c r="J3" i="1"/>
  <c r="M8" i="1" l="1"/>
  <c r="M6" i="1" s="1"/>
  <c r="M10" i="1"/>
  <c r="M5" i="1" l="1"/>
  <c r="M11" i="1" s="1"/>
</calcChain>
</file>

<file path=xl/sharedStrings.xml><?xml version="1.0" encoding="utf-8"?>
<sst xmlns="http://schemas.openxmlformats.org/spreadsheetml/2006/main" count="24" uniqueCount="24">
  <si>
    <t>sqrt fpc</t>
  </si>
  <si>
    <t>populatieomvang in geld</t>
  </si>
  <si>
    <t>aantal regels</t>
  </si>
  <si>
    <t>steekproef in regels</t>
  </si>
  <si>
    <t>administratie waarde</t>
  </si>
  <si>
    <t>getelde waarde</t>
  </si>
  <si>
    <t>materialiteit</t>
  </si>
  <si>
    <t>helling</t>
  </si>
  <si>
    <t>constante</t>
  </si>
  <si>
    <t>correlatie</t>
  </si>
  <si>
    <t>s(schatter)</t>
  </si>
  <si>
    <t>95% t waarde</t>
  </si>
  <si>
    <t>beste schatting</t>
  </si>
  <si>
    <t>ondergrens</t>
  </si>
  <si>
    <t>bovengrens</t>
  </si>
  <si>
    <t>onnauwkeurgheid</t>
  </si>
  <si>
    <t>geprojecteerde fout</t>
  </si>
  <si>
    <t>95% maximale fout</t>
  </si>
  <si>
    <t>NB niet beveiligd</t>
  </si>
  <si>
    <t>INPUTS</t>
  </si>
  <si>
    <t>OUTPUTS</t>
  </si>
  <si>
    <t>CONCLUSIES</t>
  </si>
  <si>
    <t>s(audit)</t>
  </si>
  <si>
    <t>basis Midas 26-07-2023 disclaimer op © steekproeven.eu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</si>
</sst>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0" borderId="7" xfId="0" applyFont="1" applyBorder="1"/>
    <xf numFmtId="0" fontId="2" fillId="2" borderId="2" xfId="0" applyFont="1" applyFill="1" applyBorder="1" applyAlignment="1">
      <alignment wrapText="1"/>
    </xf>
    <xf numFmtId="0" fontId="1" fillId="0" borderId="0" xfId="0" applyFont="1"/>
    <xf numFmtId="0" fontId="1" fillId="2" borderId="0" xfId="0" applyFont="1" applyFill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62751514435954E-2"/>
          <c:y val="0.13259343726243661"/>
          <c:w val="0.86297990316474804"/>
          <c:h val="0.80110854238911966"/>
        </c:manualLayout>
      </c:layout>
      <c:scatterChart>
        <c:scatterStyle val="lineMarker"/>
        <c:varyColors val="0"/>
        <c:ser>
          <c:idx val="0"/>
          <c:order val="0"/>
          <c:xVal>
            <c:numRef>
              <c:f>Sheet1!$B$2:$B$201</c:f>
              <c:numCache>
                <c:formatCode>General</c:formatCode>
                <c:ptCount val="200"/>
                <c:pt idx="0">
                  <c:v>809.49</c:v>
                </c:pt>
                <c:pt idx="1">
                  <c:v>661.23</c:v>
                </c:pt>
                <c:pt idx="2">
                  <c:v>591.78</c:v>
                </c:pt>
                <c:pt idx="3">
                  <c:v>587.20000000000005</c:v>
                </c:pt>
                <c:pt idx="4">
                  <c:v>559.79999999999995</c:v>
                </c:pt>
                <c:pt idx="5">
                  <c:v>554</c:v>
                </c:pt>
                <c:pt idx="6">
                  <c:v>548</c:v>
                </c:pt>
                <c:pt idx="7">
                  <c:v>545.04</c:v>
                </c:pt>
                <c:pt idx="8">
                  <c:v>537</c:v>
                </c:pt>
                <c:pt idx="9">
                  <c:v>526.29999999999995</c:v>
                </c:pt>
                <c:pt idx="10">
                  <c:v>518.51</c:v>
                </c:pt>
                <c:pt idx="11">
                  <c:v>510.2</c:v>
                </c:pt>
                <c:pt idx="12">
                  <c:v>508.8</c:v>
                </c:pt>
                <c:pt idx="13">
                  <c:v>503.85</c:v>
                </c:pt>
                <c:pt idx="14">
                  <c:v>498.96</c:v>
                </c:pt>
                <c:pt idx="15">
                  <c:v>498.96</c:v>
                </c:pt>
                <c:pt idx="16">
                  <c:v>488.75</c:v>
                </c:pt>
                <c:pt idx="17">
                  <c:v>484</c:v>
                </c:pt>
                <c:pt idx="18">
                  <c:v>484</c:v>
                </c:pt>
                <c:pt idx="19">
                  <c:v>479.7</c:v>
                </c:pt>
                <c:pt idx="20">
                  <c:v>475.8</c:v>
                </c:pt>
                <c:pt idx="21">
                  <c:v>475.8</c:v>
                </c:pt>
                <c:pt idx="22">
                  <c:v>474</c:v>
                </c:pt>
                <c:pt idx="23">
                  <c:v>474</c:v>
                </c:pt>
                <c:pt idx="24">
                  <c:v>470.8</c:v>
                </c:pt>
                <c:pt idx="25">
                  <c:v>470.7</c:v>
                </c:pt>
                <c:pt idx="26">
                  <c:v>469.95</c:v>
                </c:pt>
                <c:pt idx="27">
                  <c:v>467.4</c:v>
                </c:pt>
                <c:pt idx="28">
                  <c:v>466.14</c:v>
                </c:pt>
                <c:pt idx="29">
                  <c:v>464.1</c:v>
                </c:pt>
                <c:pt idx="30">
                  <c:v>464.1</c:v>
                </c:pt>
                <c:pt idx="31">
                  <c:v>461.8</c:v>
                </c:pt>
                <c:pt idx="32">
                  <c:v>460.8</c:v>
                </c:pt>
                <c:pt idx="33">
                  <c:v>459</c:v>
                </c:pt>
                <c:pt idx="34">
                  <c:v>457.4</c:v>
                </c:pt>
                <c:pt idx="35">
                  <c:v>456.16</c:v>
                </c:pt>
                <c:pt idx="36">
                  <c:v>453.24</c:v>
                </c:pt>
                <c:pt idx="37">
                  <c:v>449.25</c:v>
                </c:pt>
                <c:pt idx="38">
                  <c:v>449</c:v>
                </c:pt>
                <c:pt idx="39">
                  <c:v>443.66</c:v>
                </c:pt>
                <c:pt idx="40">
                  <c:v>442.4</c:v>
                </c:pt>
                <c:pt idx="41">
                  <c:v>439.68</c:v>
                </c:pt>
                <c:pt idx="42">
                  <c:v>439.68</c:v>
                </c:pt>
                <c:pt idx="43">
                  <c:v>438.56</c:v>
                </c:pt>
                <c:pt idx="44">
                  <c:v>438.45</c:v>
                </c:pt>
                <c:pt idx="45">
                  <c:v>438.45</c:v>
                </c:pt>
                <c:pt idx="46">
                  <c:v>435.9</c:v>
                </c:pt>
                <c:pt idx="47">
                  <c:v>434.8</c:v>
                </c:pt>
                <c:pt idx="48">
                  <c:v>433.98</c:v>
                </c:pt>
                <c:pt idx="49">
                  <c:v>433.44</c:v>
                </c:pt>
                <c:pt idx="50">
                  <c:v>433.2</c:v>
                </c:pt>
                <c:pt idx="51">
                  <c:v>432</c:v>
                </c:pt>
                <c:pt idx="52">
                  <c:v>428.4</c:v>
                </c:pt>
                <c:pt idx="53">
                  <c:v>427.65</c:v>
                </c:pt>
                <c:pt idx="54">
                  <c:v>427.65</c:v>
                </c:pt>
                <c:pt idx="55">
                  <c:v>426</c:v>
                </c:pt>
                <c:pt idx="56">
                  <c:v>426</c:v>
                </c:pt>
                <c:pt idx="57">
                  <c:v>426</c:v>
                </c:pt>
                <c:pt idx="58">
                  <c:v>424.35</c:v>
                </c:pt>
                <c:pt idx="59">
                  <c:v>422.64</c:v>
                </c:pt>
                <c:pt idx="60">
                  <c:v>422.2</c:v>
                </c:pt>
                <c:pt idx="61">
                  <c:v>420.14</c:v>
                </c:pt>
                <c:pt idx="62">
                  <c:v>419.4</c:v>
                </c:pt>
                <c:pt idx="63">
                  <c:v>414.2</c:v>
                </c:pt>
                <c:pt idx="64">
                  <c:v>411.7</c:v>
                </c:pt>
                <c:pt idx="65">
                  <c:v>411</c:v>
                </c:pt>
                <c:pt idx="66">
                  <c:v>410.25</c:v>
                </c:pt>
                <c:pt idx="67">
                  <c:v>410.25</c:v>
                </c:pt>
                <c:pt idx="68">
                  <c:v>407.7</c:v>
                </c:pt>
                <c:pt idx="69">
                  <c:v>407.54</c:v>
                </c:pt>
                <c:pt idx="70">
                  <c:v>404.7</c:v>
                </c:pt>
                <c:pt idx="71">
                  <c:v>403.92</c:v>
                </c:pt>
                <c:pt idx="72">
                  <c:v>402.75</c:v>
                </c:pt>
                <c:pt idx="73">
                  <c:v>401.6</c:v>
                </c:pt>
                <c:pt idx="74">
                  <c:v>400.2</c:v>
                </c:pt>
                <c:pt idx="75">
                  <c:v>398.16</c:v>
                </c:pt>
                <c:pt idx="76">
                  <c:v>395.36</c:v>
                </c:pt>
                <c:pt idx="77">
                  <c:v>393.48</c:v>
                </c:pt>
                <c:pt idx="78">
                  <c:v>390.12</c:v>
                </c:pt>
                <c:pt idx="79">
                  <c:v>386.24</c:v>
                </c:pt>
                <c:pt idx="80">
                  <c:v>385.8</c:v>
                </c:pt>
                <c:pt idx="81">
                  <c:v>383.04</c:v>
                </c:pt>
                <c:pt idx="82">
                  <c:v>383.04</c:v>
                </c:pt>
                <c:pt idx="83">
                  <c:v>382.14</c:v>
                </c:pt>
                <c:pt idx="84">
                  <c:v>379.5</c:v>
                </c:pt>
                <c:pt idx="85">
                  <c:v>376.32</c:v>
                </c:pt>
                <c:pt idx="86">
                  <c:v>376.32</c:v>
                </c:pt>
                <c:pt idx="87">
                  <c:v>375.8</c:v>
                </c:pt>
                <c:pt idx="88">
                  <c:v>370.65</c:v>
                </c:pt>
                <c:pt idx="89">
                  <c:v>368.85</c:v>
                </c:pt>
                <c:pt idx="90">
                  <c:v>367.35</c:v>
                </c:pt>
                <c:pt idx="91">
                  <c:v>365.7</c:v>
                </c:pt>
                <c:pt idx="92">
                  <c:v>365.7</c:v>
                </c:pt>
                <c:pt idx="93">
                  <c:v>360.9</c:v>
                </c:pt>
                <c:pt idx="94">
                  <c:v>360.08</c:v>
                </c:pt>
                <c:pt idx="95">
                  <c:v>359.84</c:v>
                </c:pt>
                <c:pt idx="96">
                  <c:v>359.84</c:v>
                </c:pt>
                <c:pt idx="97">
                  <c:v>357.75</c:v>
                </c:pt>
                <c:pt idx="98">
                  <c:v>357</c:v>
                </c:pt>
                <c:pt idx="99">
                  <c:v>355.68</c:v>
                </c:pt>
                <c:pt idx="100">
                  <c:v>355.55</c:v>
                </c:pt>
                <c:pt idx="101">
                  <c:v>352.52</c:v>
                </c:pt>
                <c:pt idx="102">
                  <c:v>352.52</c:v>
                </c:pt>
                <c:pt idx="103">
                  <c:v>349.76</c:v>
                </c:pt>
                <c:pt idx="104">
                  <c:v>346.56</c:v>
                </c:pt>
                <c:pt idx="105">
                  <c:v>345</c:v>
                </c:pt>
                <c:pt idx="106">
                  <c:v>344.28</c:v>
                </c:pt>
                <c:pt idx="107">
                  <c:v>343.84</c:v>
                </c:pt>
                <c:pt idx="108">
                  <c:v>340.44</c:v>
                </c:pt>
                <c:pt idx="109">
                  <c:v>338</c:v>
                </c:pt>
                <c:pt idx="110">
                  <c:v>334.74</c:v>
                </c:pt>
                <c:pt idx="111">
                  <c:v>331.8</c:v>
                </c:pt>
                <c:pt idx="112">
                  <c:v>328.8</c:v>
                </c:pt>
                <c:pt idx="113">
                  <c:v>325.92</c:v>
                </c:pt>
                <c:pt idx="114">
                  <c:v>325.08</c:v>
                </c:pt>
                <c:pt idx="115">
                  <c:v>322.2</c:v>
                </c:pt>
                <c:pt idx="116">
                  <c:v>316</c:v>
                </c:pt>
                <c:pt idx="117">
                  <c:v>312.33999999999997</c:v>
                </c:pt>
                <c:pt idx="118">
                  <c:v>311.52</c:v>
                </c:pt>
                <c:pt idx="119">
                  <c:v>310.5</c:v>
                </c:pt>
                <c:pt idx="120">
                  <c:v>306.02</c:v>
                </c:pt>
                <c:pt idx="121">
                  <c:v>302.8</c:v>
                </c:pt>
                <c:pt idx="122">
                  <c:v>298.22000000000003</c:v>
                </c:pt>
                <c:pt idx="123">
                  <c:v>290.76</c:v>
                </c:pt>
                <c:pt idx="124">
                  <c:v>290.08</c:v>
                </c:pt>
                <c:pt idx="125">
                  <c:v>289.32</c:v>
                </c:pt>
                <c:pt idx="126">
                  <c:v>287.54000000000002</c:v>
                </c:pt>
                <c:pt idx="127">
                  <c:v>278.45999999999998</c:v>
                </c:pt>
                <c:pt idx="128">
                  <c:v>274.44</c:v>
                </c:pt>
                <c:pt idx="129">
                  <c:v>270.89999999999998</c:v>
                </c:pt>
                <c:pt idx="130">
                  <c:v>266.8</c:v>
                </c:pt>
                <c:pt idx="131">
                  <c:v>265.44</c:v>
                </c:pt>
                <c:pt idx="132">
                  <c:v>260.16000000000003</c:v>
                </c:pt>
                <c:pt idx="133">
                  <c:v>260.08</c:v>
                </c:pt>
                <c:pt idx="134">
                  <c:v>258.24</c:v>
                </c:pt>
                <c:pt idx="135">
                  <c:v>254.4</c:v>
                </c:pt>
                <c:pt idx="136">
                  <c:v>254.4</c:v>
                </c:pt>
                <c:pt idx="137">
                  <c:v>248.67</c:v>
                </c:pt>
                <c:pt idx="138">
                  <c:v>248.4</c:v>
                </c:pt>
                <c:pt idx="139">
                  <c:v>244.32</c:v>
                </c:pt>
                <c:pt idx="140">
                  <c:v>241.92</c:v>
                </c:pt>
                <c:pt idx="141">
                  <c:v>240.12</c:v>
                </c:pt>
                <c:pt idx="142">
                  <c:v>237.6</c:v>
                </c:pt>
                <c:pt idx="143">
                  <c:v>233.5</c:v>
                </c:pt>
                <c:pt idx="144">
                  <c:v>228.08</c:v>
                </c:pt>
                <c:pt idx="145">
                  <c:v>221.9</c:v>
                </c:pt>
                <c:pt idx="146">
                  <c:v>220.41</c:v>
                </c:pt>
                <c:pt idx="147">
                  <c:v>216.58</c:v>
                </c:pt>
                <c:pt idx="148">
                  <c:v>212.6</c:v>
                </c:pt>
                <c:pt idx="149">
                  <c:v>209.76</c:v>
                </c:pt>
                <c:pt idx="150">
                  <c:v>209.34</c:v>
                </c:pt>
                <c:pt idx="151">
                  <c:v>206.4</c:v>
                </c:pt>
                <c:pt idx="152">
                  <c:v>200.79</c:v>
                </c:pt>
                <c:pt idx="153">
                  <c:v>193.12</c:v>
                </c:pt>
                <c:pt idx="154">
                  <c:v>189.6</c:v>
                </c:pt>
                <c:pt idx="155">
                  <c:v>184.8</c:v>
                </c:pt>
                <c:pt idx="156">
                  <c:v>177.44</c:v>
                </c:pt>
                <c:pt idx="157">
                  <c:v>174.33</c:v>
                </c:pt>
                <c:pt idx="158">
                  <c:v>168</c:v>
                </c:pt>
                <c:pt idx="159">
                  <c:v>164.1</c:v>
                </c:pt>
                <c:pt idx="160">
                  <c:v>161.1</c:v>
                </c:pt>
                <c:pt idx="161">
                  <c:v>154.97999999999999</c:v>
                </c:pt>
                <c:pt idx="162">
                  <c:v>150.15</c:v>
                </c:pt>
                <c:pt idx="163">
                  <c:v>148.4</c:v>
                </c:pt>
                <c:pt idx="164">
                  <c:v>146.56</c:v>
                </c:pt>
                <c:pt idx="165">
                  <c:v>146.16</c:v>
                </c:pt>
                <c:pt idx="166">
                  <c:v>146.16</c:v>
                </c:pt>
                <c:pt idx="167">
                  <c:v>140.94</c:v>
                </c:pt>
                <c:pt idx="168">
                  <c:v>138.58000000000001</c:v>
                </c:pt>
                <c:pt idx="169">
                  <c:v>138.54</c:v>
                </c:pt>
                <c:pt idx="170">
                  <c:v>135.72</c:v>
                </c:pt>
                <c:pt idx="171">
                  <c:v>135.44999999999999</c:v>
                </c:pt>
                <c:pt idx="172">
                  <c:v>132.30000000000001</c:v>
                </c:pt>
                <c:pt idx="173">
                  <c:v>128.80000000000001</c:v>
                </c:pt>
                <c:pt idx="174">
                  <c:v>126.28</c:v>
                </c:pt>
                <c:pt idx="175">
                  <c:v>125.28</c:v>
                </c:pt>
                <c:pt idx="176">
                  <c:v>124.32</c:v>
                </c:pt>
                <c:pt idx="177">
                  <c:v>118.95</c:v>
                </c:pt>
                <c:pt idx="178">
                  <c:v>115.75</c:v>
                </c:pt>
                <c:pt idx="179">
                  <c:v>109.92</c:v>
                </c:pt>
                <c:pt idx="180">
                  <c:v>108.36</c:v>
                </c:pt>
                <c:pt idx="181">
                  <c:v>103.04</c:v>
                </c:pt>
                <c:pt idx="182">
                  <c:v>95.16</c:v>
                </c:pt>
                <c:pt idx="183">
                  <c:v>88.92</c:v>
                </c:pt>
                <c:pt idx="184">
                  <c:v>85.53</c:v>
                </c:pt>
                <c:pt idx="185">
                  <c:v>80.55</c:v>
                </c:pt>
                <c:pt idx="186">
                  <c:v>72.33</c:v>
                </c:pt>
                <c:pt idx="187">
                  <c:v>70.05</c:v>
                </c:pt>
                <c:pt idx="188">
                  <c:v>59.24</c:v>
                </c:pt>
                <c:pt idx="189">
                  <c:v>56.37</c:v>
                </c:pt>
                <c:pt idx="190">
                  <c:v>51.92</c:v>
                </c:pt>
                <c:pt idx="191">
                  <c:v>49.18</c:v>
                </c:pt>
                <c:pt idx="192">
                  <c:v>44.38</c:v>
                </c:pt>
                <c:pt idx="193">
                  <c:v>37.31</c:v>
                </c:pt>
                <c:pt idx="194">
                  <c:v>29.36</c:v>
                </c:pt>
                <c:pt idx="195">
                  <c:v>27.35</c:v>
                </c:pt>
                <c:pt idx="196">
                  <c:v>24.49</c:v>
                </c:pt>
                <c:pt idx="197">
                  <c:v>23.91</c:v>
                </c:pt>
                <c:pt idx="198">
                  <c:v>22.12</c:v>
                </c:pt>
                <c:pt idx="199">
                  <c:v>21.04</c:v>
                </c:pt>
              </c:numCache>
            </c:numRef>
          </c:xVal>
          <c:yVal>
            <c:numRef>
              <c:f>Sheet1!$C$2:$C$201</c:f>
              <c:numCache>
                <c:formatCode>General</c:formatCode>
                <c:ptCount val="200"/>
                <c:pt idx="0">
                  <c:v>809.49</c:v>
                </c:pt>
                <c:pt idx="1">
                  <c:v>661.2299999999999</c:v>
                </c:pt>
                <c:pt idx="2">
                  <c:v>591.78</c:v>
                </c:pt>
                <c:pt idx="3">
                  <c:v>587.20000000000005</c:v>
                </c:pt>
                <c:pt idx="4">
                  <c:v>559.79999999999995</c:v>
                </c:pt>
                <c:pt idx="5">
                  <c:v>554</c:v>
                </c:pt>
                <c:pt idx="6">
                  <c:v>548</c:v>
                </c:pt>
                <c:pt idx="7">
                  <c:v>545.04</c:v>
                </c:pt>
                <c:pt idx="8">
                  <c:v>537</c:v>
                </c:pt>
                <c:pt idx="9">
                  <c:v>526.29999999999995</c:v>
                </c:pt>
                <c:pt idx="10">
                  <c:v>518.51</c:v>
                </c:pt>
                <c:pt idx="11">
                  <c:v>510.20000000000005</c:v>
                </c:pt>
                <c:pt idx="12">
                  <c:v>508.79999999999995</c:v>
                </c:pt>
                <c:pt idx="13">
                  <c:v>503.85</c:v>
                </c:pt>
                <c:pt idx="14">
                  <c:v>498.96000000000004</c:v>
                </c:pt>
                <c:pt idx="15">
                  <c:v>498.96000000000004</c:v>
                </c:pt>
                <c:pt idx="16">
                  <c:v>488.75</c:v>
                </c:pt>
                <c:pt idx="17">
                  <c:v>484</c:v>
                </c:pt>
                <c:pt idx="18">
                  <c:v>484</c:v>
                </c:pt>
                <c:pt idx="19">
                  <c:v>479.7</c:v>
                </c:pt>
                <c:pt idx="20">
                  <c:v>475.79999999999995</c:v>
                </c:pt>
                <c:pt idx="21">
                  <c:v>475.79999999999995</c:v>
                </c:pt>
                <c:pt idx="22">
                  <c:v>474</c:v>
                </c:pt>
                <c:pt idx="23">
                  <c:v>474</c:v>
                </c:pt>
                <c:pt idx="24">
                  <c:v>470.79999999999995</c:v>
                </c:pt>
                <c:pt idx="25">
                  <c:v>470.7</c:v>
                </c:pt>
                <c:pt idx="26">
                  <c:v>469.95</c:v>
                </c:pt>
                <c:pt idx="27">
                  <c:v>467.40000000000003</c:v>
                </c:pt>
                <c:pt idx="28">
                  <c:v>466.14000000000004</c:v>
                </c:pt>
                <c:pt idx="29">
                  <c:v>464.1</c:v>
                </c:pt>
                <c:pt idx="30">
                  <c:v>464.1</c:v>
                </c:pt>
                <c:pt idx="31">
                  <c:v>461.8</c:v>
                </c:pt>
                <c:pt idx="32">
                  <c:v>460.79999999999995</c:v>
                </c:pt>
                <c:pt idx="33">
                  <c:v>459</c:v>
                </c:pt>
                <c:pt idx="34">
                  <c:v>457.40000000000003</c:v>
                </c:pt>
                <c:pt idx="35">
                  <c:v>456.16</c:v>
                </c:pt>
                <c:pt idx="36">
                  <c:v>453.24</c:v>
                </c:pt>
                <c:pt idx="37">
                  <c:v>449.25</c:v>
                </c:pt>
                <c:pt idx="38">
                  <c:v>449</c:v>
                </c:pt>
                <c:pt idx="39">
                  <c:v>443.66</c:v>
                </c:pt>
                <c:pt idx="40">
                  <c:v>442.40000000000003</c:v>
                </c:pt>
                <c:pt idx="41">
                  <c:v>439.68</c:v>
                </c:pt>
                <c:pt idx="42">
                  <c:v>439.68</c:v>
                </c:pt>
                <c:pt idx="43">
                  <c:v>438.56</c:v>
                </c:pt>
                <c:pt idx="44">
                  <c:v>438.45</c:v>
                </c:pt>
                <c:pt idx="45">
                  <c:v>438.45</c:v>
                </c:pt>
                <c:pt idx="46">
                  <c:v>435.9</c:v>
                </c:pt>
                <c:pt idx="47">
                  <c:v>434.79999999999995</c:v>
                </c:pt>
                <c:pt idx="48">
                  <c:v>433.98</c:v>
                </c:pt>
                <c:pt idx="49">
                  <c:v>433.44</c:v>
                </c:pt>
                <c:pt idx="50">
                  <c:v>433.2</c:v>
                </c:pt>
                <c:pt idx="51">
                  <c:v>432</c:v>
                </c:pt>
                <c:pt idx="52">
                  <c:v>428.4</c:v>
                </c:pt>
                <c:pt idx="53">
                  <c:v>427.65000000000003</c:v>
                </c:pt>
                <c:pt idx="54">
                  <c:v>427.65000000000003</c:v>
                </c:pt>
                <c:pt idx="55">
                  <c:v>426</c:v>
                </c:pt>
                <c:pt idx="56">
                  <c:v>426</c:v>
                </c:pt>
                <c:pt idx="57">
                  <c:v>426</c:v>
                </c:pt>
                <c:pt idx="58">
                  <c:v>424.34999999999997</c:v>
                </c:pt>
                <c:pt idx="59">
                  <c:v>422.64</c:v>
                </c:pt>
                <c:pt idx="60">
                  <c:v>422.2</c:v>
                </c:pt>
                <c:pt idx="61">
                  <c:v>420.14000000000004</c:v>
                </c:pt>
                <c:pt idx="62">
                  <c:v>419.4</c:v>
                </c:pt>
                <c:pt idx="63">
                  <c:v>414.2</c:v>
                </c:pt>
                <c:pt idx="64">
                  <c:v>447.49999999999994</c:v>
                </c:pt>
                <c:pt idx="65">
                  <c:v>411</c:v>
                </c:pt>
                <c:pt idx="66">
                  <c:v>410.25</c:v>
                </c:pt>
                <c:pt idx="67">
                  <c:v>410.25</c:v>
                </c:pt>
                <c:pt idx="68">
                  <c:v>407.7</c:v>
                </c:pt>
                <c:pt idx="69">
                  <c:v>407.53999999999996</c:v>
                </c:pt>
                <c:pt idx="70">
                  <c:v>404.7</c:v>
                </c:pt>
                <c:pt idx="71">
                  <c:v>403.92</c:v>
                </c:pt>
                <c:pt idx="72">
                  <c:v>402.75</c:v>
                </c:pt>
                <c:pt idx="73">
                  <c:v>401.6</c:v>
                </c:pt>
                <c:pt idx="74">
                  <c:v>400.2</c:v>
                </c:pt>
                <c:pt idx="75">
                  <c:v>398.16</c:v>
                </c:pt>
                <c:pt idx="76">
                  <c:v>395.36</c:v>
                </c:pt>
                <c:pt idx="77">
                  <c:v>393.48</c:v>
                </c:pt>
                <c:pt idx="78">
                  <c:v>390.12</c:v>
                </c:pt>
                <c:pt idx="79">
                  <c:v>386.24</c:v>
                </c:pt>
                <c:pt idx="80">
                  <c:v>385.79999999999995</c:v>
                </c:pt>
                <c:pt idx="81">
                  <c:v>383.03999999999996</c:v>
                </c:pt>
                <c:pt idx="82">
                  <c:v>383.03999999999996</c:v>
                </c:pt>
                <c:pt idx="83">
                  <c:v>382.14</c:v>
                </c:pt>
                <c:pt idx="84">
                  <c:v>379.5</c:v>
                </c:pt>
                <c:pt idx="85">
                  <c:v>376.32</c:v>
                </c:pt>
                <c:pt idx="86">
                  <c:v>376.32</c:v>
                </c:pt>
                <c:pt idx="87">
                  <c:v>375.79999999999995</c:v>
                </c:pt>
                <c:pt idx="88">
                  <c:v>370.65000000000003</c:v>
                </c:pt>
                <c:pt idx="89">
                  <c:v>368.85</c:v>
                </c:pt>
                <c:pt idx="90">
                  <c:v>367.34999999999997</c:v>
                </c:pt>
                <c:pt idx="91">
                  <c:v>365.7</c:v>
                </c:pt>
                <c:pt idx="92">
                  <c:v>365.7</c:v>
                </c:pt>
                <c:pt idx="93">
                  <c:v>360.9</c:v>
                </c:pt>
                <c:pt idx="94">
                  <c:v>360.08</c:v>
                </c:pt>
                <c:pt idx="95">
                  <c:v>359.84</c:v>
                </c:pt>
                <c:pt idx="96">
                  <c:v>359.84</c:v>
                </c:pt>
                <c:pt idx="97">
                  <c:v>357.75</c:v>
                </c:pt>
                <c:pt idx="98">
                  <c:v>357</c:v>
                </c:pt>
                <c:pt idx="99">
                  <c:v>355.68</c:v>
                </c:pt>
                <c:pt idx="100">
                  <c:v>355.55</c:v>
                </c:pt>
                <c:pt idx="101">
                  <c:v>352.52</c:v>
                </c:pt>
                <c:pt idx="102">
                  <c:v>352.52</c:v>
                </c:pt>
                <c:pt idx="103">
                  <c:v>349.76</c:v>
                </c:pt>
                <c:pt idx="104">
                  <c:v>346.56</c:v>
                </c:pt>
                <c:pt idx="105">
                  <c:v>345</c:v>
                </c:pt>
                <c:pt idx="106">
                  <c:v>344.28000000000003</c:v>
                </c:pt>
                <c:pt idx="107">
                  <c:v>343.84</c:v>
                </c:pt>
                <c:pt idx="108">
                  <c:v>340.44</c:v>
                </c:pt>
                <c:pt idx="109">
                  <c:v>338</c:v>
                </c:pt>
                <c:pt idx="110">
                  <c:v>334.74</c:v>
                </c:pt>
                <c:pt idx="111">
                  <c:v>331.8</c:v>
                </c:pt>
                <c:pt idx="112">
                  <c:v>328.79999999999995</c:v>
                </c:pt>
                <c:pt idx="113">
                  <c:v>325.92</c:v>
                </c:pt>
                <c:pt idx="114">
                  <c:v>325.08</c:v>
                </c:pt>
                <c:pt idx="115">
                  <c:v>322.20000000000005</c:v>
                </c:pt>
                <c:pt idx="116">
                  <c:v>316</c:v>
                </c:pt>
                <c:pt idx="117">
                  <c:v>312.33999999999997</c:v>
                </c:pt>
                <c:pt idx="118">
                  <c:v>311.52</c:v>
                </c:pt>
                <c:pt idx="119">
                  <c:v>310.5</c:v>
                </c:pt>
                <c:pt idx="120">
                  <c:v>306.02</c:v>
                </c:pt>
                <c:pt idx="121">
                  <c:v>302.8</c:v>
                </c:pt>
                <c:pt idx="122">
                  <c:v>298.22000000000003</c:v>
                </c:pt>
                <c:pt idx="123">
                  <c:v>290.76</c:v>
                </c:pt>
                <c:pt idx="124">
                  <c:v>290.08</c:v>
                </c:pt>
                <c:pt idx="125">
                  <c:v>289.32</c:v>
                </c:pt>
                <c:pt idx="126">
                  <c:v>287.54000000000002</c:v>
                </c:pt>
                <c:pt idx="127">
                  <c:v>278.46000000000004</c:v>
                </c:pt>
                <c:pt idx="128">
                  <c:v>274.44</c:v>
                </c:pt>
                <c:pt idx="129">
                  <c:v>270.89999999999998</c:v>
                </c:pt>
                <c:pt idx="130">
                  <c:v>240.12</c:v>
                </c:pt>
                <c:pt idx="131">
                  <c:v>265.44</c:v>
                </c:pt>
                <c:pt idx="132">
                  <c:v>260.15999999999997</c:v>
                </c:pt>
                <c:pt idx="133">
                  <c:v>260.08</c:v>
                </c:pt>
                <c:pt idx="134">
                  <c:v>258.24</c:v>
                </c:pt>
                <c:pt idx="135">
                  <c:v>254.39999999999998</c:v>
                </c:pt>
                <c:pt idx="136">
                  <c:v>254.39999999999998</c:v>
                </c:pt>
                <c:pt idx="137">
                  <c:v>248.67</c:v>
                </c:pt>
                <c:pt idx="138">
                  <c:v>248.39999999999998</c:v>
                </c:pt>
                <c:pt idx="139">
                  <c:v>244.32</c:v>
                </c:pt>
                <c:pt idx="140">
                  <c:v>241.92000000000002</c:v>
                </c:pt>
                <c:pt idx="141">
                  <c:v>240.12</c:v>
                </c:pt>
                <c:pt idx="142">
                  <c:v>237.60000000000002</c:v>
                </c:pt>
                <c:pt idx="143">
                  <c:v>233.5</c:v>
                </c:pt>
                <c:pt idx="144">
                  <c:v>228.08</c:v>
                </c:pt>
                <c:pt idx="145">
                  <c:v>221.9</c:v>
                </c:pt>
                <c:pt idx="146">
                  <c:v>220.41</c:v>
                </c:pt>
                <c:pt idx="147">
                  <c:v>216.58</c:v>
                </c:pt>
                <c:pt idx="148">
                  <c:v>212.60000000000002</c:v>
                </c:pt>
                <c:pt idx="149">
                  <c:v>209.76</c:v>
                </c:pt>
                <c:pt idx="150">
                  <c:v>209.34</c:v>
                </c:pt>
                <c:pt idx="151">
                  <c:v>206.39999999999998</c:v>
                </c:pt>
                <c:pt idx="152">
                  <c:v>200.79</c:v>
                </c:pt>
                <c:pt idx="153">
                  <c:v>193.12</c:v>
                </c:pt>
                <c:pt idx="154">
                  <c:v>189.60000000000002</c:v>
                </c:pt>
                <c:pt idx="155">
                  <c:v>184.8</c:v>
                </c:pt>
                <c:pt idx="156">
                  <c:v>177.44</c:v>
                </c:pt>
                <c:pt idx="157">
                  <c:v>174.32999999999998</c:v>
                </c:pt>
                <c:pt idx="158">
                  <c:v>168</c:v>
                </c:pt>
                <c:pt idx="159">
                  <c:v>164.10000000000002</c:v>
                </c:pt>
                <c:pt idx="160">
                  <c:v>161.10000000000002</c:v>
                </c:pt>
                <c:pt idx="161">
                  <c:v>129.14999999999998</c:v>
                </c:pt>
                <c:pt idx="162">
                  <c:v>150.15</c:v>
                </c:pt>
                <c:pt idx="163">
                  <c:v>148.4</c:v>
                </c:pt>
                <c:pt idx="164">
                  <c:v>146.56</c:v>
                </c:pt>
                <c:pt idx="165">
                  <c:v>146.16</c:v>
                </c:pt>
                <c:pt idx="166">
                  <c:v>146.16</c:v>
                </c:pt>
                <c:pt idx="167">
                  <c:v>140.94</c:v>
                </c:pt>
                <c:pt idx="168">
                  <c:v>138.58000000000001</c:v>
                </c:pt>
                <c:pt idx="169">
                  <c:v>138.54</c:v>
                </c:pt>
                <c:pt idx="170">
                  <c:v>135.72</c:v>
                </c:pt>
                <c:pt idx="171">
                  <c:v>135.44999999999999</c:v>
                </c:pt>
                <c:pt idx="172">
                  <c:v>132.30000000000001</c:v>
                </c:pt>
                <c:pt idx="173">
                  <c:v>128.80000000000001</c:v>
                </c:pt>
                <c:pt idx="174">
                  <c:v>126.28</c:v>
                </c:pt>
                <c:pt idx="175">
                  <c:v>125.28</c:v>
                </c:pt>
                <c:pt idx="176">
                  <c:v>124.32</c:v>
                </c:pt>
                <c:pt idx="177">
                  <c:v>118.94999999999999</c:v>
                </c:pt>
                <c:pt idx="178">
                  <c:v>115.75</c:v>
                </c:pt>
                <c:pt idx="179">
                  <c:v>109.92</c:v>
                </c:pt>
                <c:pt idx="180">
                  <c:v>108.36</c:v>
                </c:pt>
                <c:pt idx="181">
                  <c:v>103.04</c:v>
                </c:pt>
                <c:pt idx="182">
                  <c:v>95.16</c:v>
                </c:pt>
                <c:pt idx="183">
                  <c:v>88.92</c:v>
                </c:pt>
                <c:pt idx="184">
                  <c:v>85.53</c:v>
                </c:pt>
                <c:pt idx="185">
                  <c:v>80.550000000000011</c:v>
                </c:pt>
                <c:pt idx="186">
                  <c:v>0</c:v>
                </c:pt>
                <c:pt idx="187">
                  <c:v>70.050000000000011</c:v>
                </c:pt>
                <c:pt idx="188">
                  <c:v>59.24</c:v>
                </c:pt>
                <c:pt idx="189">
                  <c:v>56.37</c:v>
                </c:pt>
                <c:pt idx="190">
                  <c:v>51.92</c:v>
                </c:pt>
                <c:pt idx="191">
                  <c:v>49.18</c:v>
                </c:pt>
                <c:pt idx="192">
                  <c:v>44.38</c:v>
                </c:pt>
                <c:pt idx="193">
                  <c:v>37.31</c:v>
                </c:pt>
                <c:pt idx="194">
                  <c:v>29.36</c:v>
                </c:pt>
                <c:pt idx="195">
                  <c:v>27.35</c:v>
                </c:pt>
                <c:pt idx="196">
                  <c:v>24.49</c:v>
                </c:pt>
                <c:pt idx="197">
                  <c:v>23.91</c:v>
                </c:pt>
                <c:pt idx="198">
                  <c:v>22.12</c:v>
                </c:pt>
                <c:pt idx="199">
                  <c:v>21.04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48-D440-8A7C-0B4BC925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837007"/>
        <c:axId val="1"/>
      </c:scatterChart>
      <c:valAx>
        <c:axId val="930837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930837007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814235460156457"/>
          <c:y val="0.46644568229625322"/>
          <c:w val="6.9481043050929212E-2"/>
          <c:h val="6.007254999269928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252980</xdr:colOff>
      <xdr:row>11</xdr:row>
      <xdr:rowOff>89347</xdr:rowOff>
    </xdr:from>
    <xdr:to>
      <xdr:col>12</xdr:col>
      <xdr:colOff>727538</xdr:colOff>
      <xdr:row>29</xdr:row>
      <xdr:rowOff>191457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EE80265E-C533-DC42-9B37-40D20866F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2"/>
  <sheetViews>
    <sheetView tabSelected="1" topLeftCell="E1" zoomScale="199" zoomScaleNormal="199" workbookViewId="0">
      <selection activeCell="I2" sqref="I2"/>
    </sheetView>
  </sheetViews>
  <sheetFormatPr baseColWidth="10" defaultRowHeight="16" x14ac:dyDescent="0.2"/>
  <cols>
    <col min="1" max="1" width="5.1640625" style="1" customWidth="1"/>
    <col min="2" max="2" width="12.1640625" style="1" customWidth="1"/>
    <col min="3" max="3" width="10.83203125" style="1"/>
    <col min="4" max="5" width="3.83203125" style="1" customWidth="1"/>
    <col min="6" max="6" width="21.33203125" style="1" customWidth="1"/>
    <col min="7" max="7" width="10.1640625" style="1" bestFit="1" customWidth="1"/>
    <col min="8" max="8" width="2.5" style="1" customWidth="1"/>
    <col min="9" max="9" width="13" style="1" customWidth="1"/>
    <col min="10" max="10" width="8.83203125" style="1" customWidth="1"/>
    <col min="11" max="11" width="3.83203125" style="1" customWidth="1"/>
    <col min="12" max="12" width="18.33203125" style="1" customWidth="1"/>
    <col min="13" max="13" width="10.1640625" style="1" bestFit="1" customWidth="1"/>
    <col min="14" max="14" width="3" style="1" customWidth="1"/>
    <col min="15" max="15" width="17.33203125" style="1" customWidth="1"/>
    <col min="16" max="16" width="4.1640625" style="1" customWidth="1"/>
    <col min="17" max="256" width="8.83203125" style="1" customWidth="1"/>
    <col min="257" max="16384" width="10.83203125" style="1"/>
  </cols>
  <sheetData>
    <row r="1" spans="1:17" ht="35" thickTop="1" x14ac:dyDescent="0.2">
      <c r="A1" s="5"/>
      <c r="B1" s="13" t="s">
        <v>4</v>
      </c>
      <c r="C1" s="13" t="s">
        <v>5</v>
      </c>
      <c r="D1" s="6"/>
      <c r="E1" s="8"/>
      <c r="F1" s="8" t="s">
        <v>18</v>
      </c>
      <c r="G1" s="8"/>
      <c r="H1" s="8"/>
      <c r="I1" s="15" t="s">
        <v>23</v>
      </c>
      <c r="J1" s="8"/>
      <c r="K1" s="8"/>
      <c r="L1" s="8"/>
      <c r="M1" s="8"/>
      <c r="N1" s="8"/>
    </row>
    <row r="2" spans="1:17" ht="26" customHeight="1" x14ac:dyDescent="0.2">
      <c r="A2" s="7"/>
      <c r="B2" s="1">
        <v>809.49</v>
      </c>
      <c r="C2" s="1">
        <f>B2</f>
        <v>809.49</v>
      </c>
      <c r="D2" s="9"/>
      <c r="E2" s="8"/>
      <c r="F2" s="1" t="s">
        <v>19</v>
      </c>
      <c r="I2" s="1" t="s">
        <v>20</v>
      </c>
      <c r="L2" s="1" t="s">
        <v>21</v>
      </c>
      <c r="N2" s="8"/>
    </row>
    <row r="3" spans="1:17" ht="17" x14ac:dyDescent="0.2">
      <c r="A3" s="7"/>
      <c r="B3" s="1">
        <v>661.23</v>
      </c>
      <c r="C3" s="1">
        <v>661.2299999999999</v>
      </c>
      <c r="D3" s="9"/>
      <c r="E3" s="8"/>
      <c r="F3" s="4" t="s">
        <v>1</v>
      </c>
      <c r="G3" s="2">
        <v>17470975</v>
      </c>
      <c r="I3" s="1" t="s">
        <v>7</v>
      </c>
      <c r="J3" s="1">
        <f>SLOPE(C2:C201,B2:B201)</f>
        <v>1.0061710891344611</v>
      </c>
      <c r="L3" s="1" t="s">
        <v>12</v>
      </c>
      <c r="M3" s="2">
        <f>J4*G4+J3*G3</f>
        <v>17446942.956655946</v>
      </c>
      <c r="N3" s="8"/>
    </row>
    <row r="4" spans="1:17" x14ac:dyDescent="0.2">
      <c r="A4" s="7"/>
      <c r="B4" s="1">
        <v>591.78</v>
      </c>
      <c r="C4" s="1">
        <v>591.78</v>
      </c>
      <c r="D4" s="9"/>
      <c r="E4" s="8"/>
      <c r="F4" s="1" t="s">
        <v>2</v>
      </c>
      <c r="G4" s="2">
        <v>54171</v>
      </c>
      <c r="I4" s="1" t="s">
        <v>8</v>
      </c>
      <c r="J4" s="1">
        <f>INTERCEPT(C2:C201,B2:B201)</f>
        <v>-2.4339035154417843</v>
      </c>
      <c r="N4" s="8"/>
      <c r="P4" s="3"/>
    </row>
    <row r="5" spans="1:17" x14ac:dyDescent="0.2">
      <c r="A5" s="7"/>
      <c r="B5" s="1">
        <v>587.20000000000005</v>
      </c>
      <c r="C5" s="1">
        <v>587.20000000000005</v>
      </c>
      <c r="D5" s="9"/>
      <c r="E5" s="8"/>
      <c r="F5" s="1" t="s">
        <v>3</v>
      </c>
      <c r="G5" s="1">
        <v>200</v>
      </c>
      <c r="I5" s="1" t="s">
        <v>9</v>
      </c>
      <c r="J5" s="1">
        <f>CORREL(C2:C201,B2:B201)</f>
        <v>0.99913612744935476</v>
      </c>
      <c r="L5" s="1" t="s">
        <v>13</v>
      </c>
      <c r="M5" s="2">
        <f>M3-M8</f>
        <v>17407675.089313056</v>
      </c>
      <c r="N5" s="8"/>
      <c r="Q5" s="2"/>
    </row>
    <row r="6" spans="1:17" x14ac:dyDescent="0.2">
      <c r="A6" s="7"/>
      <c r="B6" s="1">
        <v>559.79999999999995</v>
      </c>
      <c r="C6" s="1">
        <v>559.79999999999995</v>
      </c>
      <c r="D6" s="9"/>
      <c r="E6" s="8"/>
      <c r="L6" s="1" t="s">
        <v>14</v>
      </c>
      <c r="M6" s="2">
        <f>M3+M8</f>
        <v>17486210.823998835</v>
      </c>
      <c r="N6" s="8"/>
    </row>
    <row r="7" spans="1:17" x14ac:dyDescent="0.2">
      <c r="A7" s="7"/>
      <c r="B7" s="1">
        <v>554</v>
      </c>
      <c r="C7" s="1">
        <v>554</v>
      </c>
      <c r="D7" s="9"/>
      <c r="E7" s="8"/>
      <c r="F7" s="1" t="s">
        <v>6</v>
      </c>
      <c r="G7" s="2">
        <v>350000</v>
      </c>
      <c r="I7" s="14" t="s">
        <v>22</v>
      </c>
      <c r="J7" s="1">
        <f>STDEV(C2:C201)</f>
        <v>149.54236633920496</v>
      </c>
      <c r="N7" s="8"/>
    </row>
    <row r="8" spans="1:17" x14ac:dyDescent="0.2">
      <c r="A8" s="7"/>
      <c r="B8" s="1">
        <v>548</v>
      </c>
      <c r="C8" s="1">
        <v>548</v>
      </c>
      <c r="D8" s="9"/>
      <c r="E8" s="8"/>
      <c r="I8" s="1" t="s">
        <v>10</v>
      </c>
      <c r="J8" s="1">
        <f>J7*SQRT(1-J5^2)</f>
        <v>6.2145583445954085</v>
      </c>
      <c r="L8" s="1" t="s">
        <v>15</v>
      </c>
      <c r="M8" s="2">
        <f>J10*J9*J8*G4/SQRT(G5)</f>
        <v>39267.867342889687</v>
      </c>
      <c r="N8" s="8"/>
    </row>
    <row r="9" spans="1:17" x14ac:dyDescent="0.2">
      <c r="A9" s="7"/>
      <c r="B9" s="1">
        <v>545.04</v>
      </c>
      <c r="C9" s="1">
        <v>545.04</v>
      </c>
      <c r="D9" s="9"/>
      <c r="E9" s="8"/>
      <c r="I9" s="1" t="s">
        <v>0</v>
      </c>
      <c r="J9" s="1">
        <f>SQRT((G4-G5)/(G4-1))</f>
        <v>0.99816149991626213</v>
      </c>
      <c r="N9" s="8"/>
    </row>
    <row r="10" spans="1:17" x14ac:dyDescent="0.2">
      <c r="A10" s="7"/>
      <c r="B10" s="1">
        <v>537</v>
      </c>
      <c r="C10" s="1">
        <v>537</v>
      </c>
      <c r="D10" s="9"/>
      <c r="E10" s="8"/>
      <c r="I10" s="1" t="s">
        <v>11</v>
      </c>
      <c r="J10" s="1">
        <f>TINV(0.1,G5-3)</f>
        <v>1.6526252192655086</v>
      </c>
      <c r="L10" s="1" t="s">
        <v>16</v>
      </c>
      <c r="M10" s="2">
        <f>G3-M3</f>
        <v>24032.043344054371</v>
      </c>
      <c r="N10" s="8"/>
    </row>
    <row r="11" spans="1:17" x14ac:dyDescent="0.2">
      <c r="A11" s="7"/>
      <c r="B11" s="1">
        <v>526.29999999999995</v>
      </c>
      <c r="C11" s="1">
        <v>526.29999999999995</v>
      </c>
      <c r="D11" s="9"/>
      <c r="E11" s="8"/>
      <c r="L11" s="1" t="s">
        <v>17</v>
      </c>
      <c r="M11" s="2">
        <f>MAX(ABS(G3-M6),ABS(G3-M5))</f>
        <v>63299.91068694368</v>
      </c>
      <c r="N11" s="8"/>
    </row>
    <row r="12" spans="1:17" x14ac:dyDescent="0.2">
      <c r="A12" s="7"/>
      <c r="B12" s="1">
        <v>518.51</v>
      </c>
      <c r="C12" s="1">
        <v>518.51</v>
      </c>
      <c r="D12" s="9"/>
      <c r="E12" s="8"/>
      <c r="N12" s="8"/>
    </row>
    <row r="13" spans="1:17" x14ac:dyDescent="0.2">
      <c r="A13" s="7"/>
      <c r="B13" s="1">
        <v>510.2</v>
      </c>
      <c r="C13" s="1">
        <v>510.20000000000005</v>
      </c>
      <c r="D13" s="9"/>
      <c r="E13" s="8"/>
      <c r="N13" s="8"/>
    </row>
    <row r="14" spans="1:17" x14ac:dyDescent="0.2">
      <c r="A14" s="7"/>
      <c r="B14" s="1">
        <v>508.8</v>
      </c>
      <c r="C14" s="1">
        <v>508.79999999999995</v>
      </c>
      <c r="D14" s="9"/>
      <c r="E14" s="8"/>
      <c r="N14" s="8"/>
    </row>
    <row r="15" spans="1:17" x14ac:dyDescent="0.2">
      <c r="A15" s="7"/>
      <c r="B15" s="1">
        <v>503.85</v>
      </c>
      <c r="C15" s="1">
        <v>503.85</v>
      </c>
      <c r="D15" s="9"/>
      <c r="E15" s="8"/>
      <c r="N15" s="8"/>
    </row>
    <row r="16" spans="1:17" x14ac:dyDescent="0.2">
      <c r="A16" s="7"/>
      <c r="B16" s="1">
        <v>498.96</v>
      </c>
      <c r="C16" s="1">
        <v>498.96000000000004</v>
      </c>
      <c r="D16" s="9"/>
      <c r="E16" s="8"/>
      <c r="N16" s="8"/>
    </row>
    <row r="17" spans="1:14" x14ac:dyDescent="0.2">
      <c r="A17" s="7"/>
      <c r="B17" s="1">
        <v>498.96</v>
      </c>
      <c r="C17" s="1">
        <v>498.96000000000004</v>
      </c>
      <c r="D17" s="9"/>
      <c r="E17" s="8"/>
      <c r="N17" s="8"/>
    </row>
    <row r="18" spans="1:14" x14ac:dyDescent="0.2">
      <c r="A18" s="7"/>
      <c r="B18" s="1">
        <v>488.75</v>
      </c>
      <c r="C18" s="1">
        <v>488.75</v>
      </c>
      <c r="D18" s="9"/>
      <c r="E18" s="8"/>
      <c r="N18" s="8"/>
    </row>
    <row r="19" spans="1:14" x14ac:dyDescent="0.2">
      <c r="A19" s="7"/>
      <c r="B19" s="1">
        <v>484</v>
      </c>
      <c r="C19" s="1">
        <v>484</v>
      </c>
      <c r="D19" s="9"/>
      <c r="E19" s="8"/>
      <c r="N19" s="8"/>
    </row>
    <row r="20" spans="1:14" x14ac:dyDescent="0.2">
      <c r="A20" s="7"/>
      <c r="B20" s="1">
        <v>484</v>
      </c>
      <c r="C20" s="1">
        <v>484</v>
      </c>
      <c r="D20" s="9"/>
      <c r="E20" s="8"/>
      <c r="N20" s="8"/>
    </row>
    <row r="21" spans="1:14" x14ac:dyDescent="0.2">
      <c r="A21" s="7"/>
      <c r="B21" s="1">
        <v>479.7</v>
      </c>
      <c r="C21" s="1">
        <v>479.7</v>
      </c>
      <c r="D21" s="9"/>
      <c r="E21" s="8"/>
      <c r="N21" s="8"/>
    </row>
    <row r="22" spans="1:14" x14ac:dyDescent="0.2">
      <c r="A22" s="7"/>
      <c r="B22" s="1">
        <v>475.8</v>
      </c>
      <c r="C22" s="1">
        <v>475.79999999999995</v>
      </c>
      <c r="D22" s="9"/>
      <c r="E22" s="8"/>
      <c r="N22" s="8"/>
    </row>
    <row r="23" spans="1:14" x14ac:dyDescent="0.2">
      <c r="A23" s="7"/>
      <c r="B23" s="1">
        <v>475.8</v>
      </c>
      <c r="C23" s="1">
        <v>475.79999999999995</v>
      </c>
      <c r="D23" s="9"/>
      <c r="E23" s="8"/>
      <c r="N23" s="8"/>
    </row>
    <row r="24" spans="1:14" x14ac:dyDescent="0.2">
      <c r="A24" s="7"/>
      <c r="B24" s="1">
        <v>474</v>
      </c>
      <c r="C24" s="1">
        <v>474</v>
      </c>
      <c r="D24" s="9"/>
      <c r="E24" s="8"/>
      <c r="N24" s="8"/>
    </row>
    <row r="25" spans="1:14" x14ac:dyDescent="0.2">
      <c r="A25" s="7"/>
      <c r="B25" s="1">
        <v>474</v>
      </c>
      <c r="C25" s="1">
        <v>474</v>
      </c>
      <c r="D25" s="9"/>
      <c r="E25" s="8"/>
      <c r="N25" s="8"/>
    </row>
    <row r="26" spans="1:14" x14ac:dyDescent="0.2">
      <c r="A26" s="7"/>
      <c r="B26" s="1">
        <v>470.8</v>
      </c>
      <c r="C26" s="1">
        <v>470.79999999999995</v>
      </c>
      <c r="D26" s="9"/>
      <c r="E26" s="8"/>
      <c r="N26" s="8"/>
    </row>
    <row r="27" spans="1:14" x14ac:dyDescent="0.2">
      <c r="A27" s="7"/>
      <c r="B27" s="1">
        <v>470.7</v>
      </c>
      <c r="C27" s="1">
        <v>470.7</v>
      </c>
      <c r="D27" s="9"/>
      <c r="E27" s="8"/>
      <c r="N27" s="8"/>
    </row>
    <row r="28" spans="1:14" x14ac:dyDescent="0.2">
      <c r="A28" s="7"/>
      <c r="B28" s="1">
        <v>469.95</v>
      </c>
      <c r="C28" s="1">
        <v>469.95</v>
      </c>
      <c r="D28" s="9"/>
      <c r="E28" s="8"/>
      <c r="N28" s="8"/>
    </row>
    <row r="29" spans="1:14" x14ac:dyDescent="0.2">
      <c r="A29" s="7"/>
      <c r="B29" s="1">
        <v>467.4</v>
      </c>
      <c r="C29" s="1">
        <v>467.40000000000003</v>
      </c>
      <c r="D29" s="9"/>
      <c r="E29" s="8"/>
      <c r="N29" s="8"/>
    </row>
    <row r="30" spans="1:14" x14ac:dyDescent="0.2">
      <c r="A30" s="7"/>
      <c r="B30" s="1">
        <v>466.14</v>
      </c>
      <c r="C30" s="1">
        <v>466.14000000000004</v>
      </c>
      <c r="D30" s="9"/>
      <c r="E30" s="8"/>
      <c r="N30" s="8"/>
    </row>
    <row r="31" spans="1:14" x14ac:dyDescent="0.2">
      <c r="A31" s="7"/>
      <c r="B31" s="1">
        <v>464.1</v>
      </c>
      <c r="C31" s="1">
        <v>464.1</v>
      </c>
      <c r="D31" s="9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">
      <c r="A32" s="7"/>
      <c r="B32" s="1">
        <v>464.1</v>
      </c>
      <c r="C32" s="1">
        <v>464.1</v>
      </c>
      <c r="D32" s="9"/>
      <c r="E32" s="8"/>
    </row>
    <row r="33" spans="1:5" x14ac:dyDescent="0.2">
      <c r="A33" s="7"/>
      <c r="B33" s="1">
        <v>461.8</v>
      </c>
      <c r="C33" s="1">
        <v>461.8</v>
      </c>
      <c r="D33" s="9"/>
      <c r="E33" s="8"/>
    </row>
    <row r="34" spans="1:5" x14ac:dyDescent="0.2">
      <c r="A34" s="7"/>
      <c r="B34" s="1">
        <v>460.8</v>
      </c>
      <c r="C34" s="1">
        <v>460.79999999999995</v>
      </c>
      <c r="D34" s="9"/>
      <c r="E34" s="8"/>
    </row>
    <row r="35" spans="1:5" x14ac:dyDescent="0.2">
      <c r="A35" s="7"/>
      <c r="B35" s="1">
        <v>459</v>
      </c>
      <c r="C35" s="1">
        <v>459</v>
      </c>
      <c r="D35" s="9"/>
      <c r="E35" s="8"/>
    </row>
    <row r="36" spans="1:5" x14ac:dyDescent="0.2">
      <c r="A36" s="7"/>
      <c r="B36" s="1">
        <v>457.4</v>
      </c>
      <c r="C36" s="1">
        <v>457.40000000000003</v>
      </c>
      <c r="D36" s="9"/>
      <c r="E36" s="8"/>
    </row>
    <row r="37" spans="1:5" x14ac:dyDescent="0.2">
      <c r="A37" s="7"/>
      <c r="B37" s="1">
        <v>456.16</v>
      </c>
      <c r="C37" s="1">
        <v>456.16</v>
      </c>
      <c r="D37" s="9"/>
      <c r="E37" s="8"/>
    </row>
    <row r="38" spans="1:5" x14ac:dyDescent="0.2">
      <c r="A38" s="7"/>
      <c r="B38" s="1">
        <v>453.24</v>
      </c>
      <c r="C38" s="1">
        <v>453.24</v>
      </c>
      <c r="D38" s="9"/>
      <c r="E38" s="8"/>
    </row>
    <row r="39" spans="1:5" x14ac:dyDescent="0.2">
      <c r="A39" s="7"/>
      <c r="B39" s="1">
        <v>449.25</v>
      </c>
      <c r="C39" s="1">
        <v>449.25</v>
      </c>
      <c r="D39" s="9"/>
      <c r="E39" s="8"/>
    </row>
    <row r="40" spans="1:5" x14ac:dyDescent="0.2">
      <c r="A40" s="7"/>
      <c r="B40" s="1">
        <v>449</v>
      </c>
      <c r="C40" s="1">
        <v>449</v>
      </c>
      <c r="D40" s="9"/>
      <c r="E40" s="8"/>
    </row>
    <row r="41" spans="1:5" x14ac:dyDescent="0.2">
      <c r="A41" s="7"/>
      <c r="B41" s="1">
        <v>443.66</v>
      </c>
      <c r="C41" s="1">
        <v>443.66</v>
      </c>
      <c r="D41" s="9"/>
      <c r="E41" s="8"/>
    </row>
    <row r="42" spans="1:5" x14ac:dyDescent="0.2">
      <c r="A42" s="7"/>
      <c r="B42" s="1">
        <v>442.4</v>
      </c>
      <c r="C42" s="1">
        <v>442.40000000000003</v>
      </c>
      <c r="D42" s="9"/>
      <c r="E42" s="8"/>
    </row>
    <row r="43" spans="1:5" x14ac:dyDescent="0.2">
      <c r="A43" s="7"/>
      <c r="B43" s="1">
        <v>439.68</v>
      </c>
      <c r="C43" s="1">
        <v>439.68</v>
      </c>
      <c r="D43" s="9"/>
      <c r="E43" s="8"/>
    </row>
    <row r="44" spans="1:5" x14ac:dyDescent="0.2">
      <c r="A44" s="7"/>
      <c r="B44" s="1">
        <v>439.68</v>
      </c>
      <c r="C44" s="1">
        <v>439.68</v>
      </c>
      <c r="D44" s="9"/>
      <c r="E44" s="8"/>
    </row>
    <row r="45" spans="1:5" x14ac:dyDescent="0.2">
      <c r="A45" s="7"/>
      <c r="B45" s="1">
        <v>438.56</v>
      </c>
      <c r="C45" s="1">
        <v>438.56</v>
      </c>
      <c r="D45" s="9"/>
      <c r="E45" s="8"/>
    </row>
    <row r="46" spans="1:5" x14ac:dyDescent="0.2">
      <c r="A46" s="7"/>
      <c r="B46" s="1">
        <v>438.45</v>
      </c>
      <c r="C46" s="1">
        <v>438.45</v>
      </c>
      <c r="D46" s="9"/>
      <c r="E46" s="8"/>
    </row>
    <row r="47" spans="1:5" x14ac:dyDescent="0.2">
      <c r="A47" s="7"/>
      <c r="B47" s="1">
        <v>438.45</v>
      </c>
      <c r="C47" s="1">
        <v>438.45</v>
      </c>
      <c r="D47" s="9"/>
      <c r="E47" s="8"/>
    </row>
    <row r="48" spans="1:5" x14ac:dyDescent="0.2">
      <c r="A48" s="7"/>
      <c r="B48" s="1">
        <v>435.9</v>
      </c>
      <c r="C48" s="1">
        <v>435.9</v>
      </c>
      <c r="D48" s="9"/>
      <c r="E48" s="8"/>
    </row>
    <row r="49" spans="1:5" x14ac:dyDescent="0.2">
      <c r="A49" s="7"/>
      <c r="B49" s="1">
        <v>434.8</v>
      </c>
      <c r="C49" s="1">
        <v>434.79999999999995</v>
      </c>
      <c r="D49" s="9"/>
      <c r="E49" s="8"/>
    </row>
    <row r="50" spans="1:5" x14ac:dyDescent="0.2">
      <c r="A50" s="7"/>
      <c r="B50" s="1">
        <v>433.98</v>
      </c>
      <c r="C50" s="1">
        <v>433.98</v>
      </c>
      <c r="D50" s="9"/>
      <c r="E50" s="8"/>
    </row>
    <row r="51" spans="1:5" x14ac:dyDescent="0.2">
      <c r="A51" s="7"/>
      <c r="B51" s="1">
        <v>433.44</v>
      </c>
      <c r="C51" s="1">
        <v>433.44</v>
      </c>
      <c r="D51" s="9"/>
      <c r="E51" s="8"/>
    </row>
    <row r="52" spans="1:5" x14ac:dyDescent="0.2">
      <c r="A52" s="7"/>
      <c r="B52" s="1">
        <v>433.2</v>
      </c>
      <c r="C52" s="1">
        <v>433.2</v>
      </c>
      <c r="D52" s="9"/>
      <c r="E52" s="8"/>
    </row>
    <row r="53" spans="1:5" x14ac:dyDescent="0.2">
      <c r="A53" s="7"/>
      <c r="B53" s="1">
        <v>432</v>
      </c>
      <c r="C53" s="1">
        <v>432</v>
      </c>
      <c r="D53" s="9"/>
      <c r="E53" s="8"/>
    </row>
    <row r="54" spans="1:5" x14ac:dyDescent="0.2">
      <c r="A54" s="7"/>
      <c r="B54" s="1">
        <v>428.4</v>
      </c>
      <c r="C54" s="1">
        <v>428.4</v>
      </c>
      <c r="D54" s="9"/>
      <c r="E54" s="8"/>
    </row>
    <row r="55" spans="1:5" x14ac:dyDescent="0.2">
      <c r="A55" s="7"/>
      <c r="B55" s="1">
        <v>427.65</v>
      </c>
      <c r="C55" s="1">
        <v>427.65000000000003</v>
      </c>
      <c r="D55" s="9"/>
      <c r="E55" s="8"/>
    </row>
    <row r="56" spans="1:5" x14ac:dyDescent="0.2">
      <c r="A56" s="7"/>
      <c r="B56" s="1">
        <v>427.65</v>
      </c>
      <c r="C56" s="1">
        <v>427.65000000000003</v>
      </c>
      <c r="D56" s="9"/>
      <c r="E56" s="8"/>
    </row>
    <row r="57" spans="1:5" x14ac:dyDescent="0.2">
      <c r="A57" s="7"/>
      <c r="B57" s="1">
        <v>426</v>
      </c>
      <c r="C57" s="1">
        <v>426</v>
      </c>
      <c r="D57" s="9"/>
      <c r="E57" s="8"/>
    </row>
    <row r="58" spans="1:5" x14ac:dyDescent="0.2">
      <c r="A58" s="7"/>
      <c r="B58" s="1">
        <v>426</v>
      </c>
      <c r="C58" s="1">
        <v>426</v>
      </c>
      <c r="D58" s="9"/>
      <c r="E58" s="8"/>
    </row>
    <row r="59" spans="1:5" x14ac:dyDescent="0.2">
      <c r="A59" s="7"/>
      <c r="B59" s="1">
        <v>426</v>
      </c>
      <c r="C59" s="1">
        <v>426</v>
      </c>
      <c r="D59" s="9"/>
      <c r="E59" s="8"/>
    </row>
    <row r="60" spans="1:5" x14ac:dyDescent="0.2">
      <c r="A60" s="7"/>
      <c r="B60" s="1">
        <v>424.35</v>
      </c>
      <c r="C60" s="1">
        <v>424.34999999999997</v>
      </c>
      <c r="D60" s="9"/>
      <c r="E60" s="8"/>
    </row>
    <row r="61" spans="1:5" x14ac:dyDescent="0.2">
      <c r="A61" s="7"/>
      <c r="B61" s="1">
        <v>422.64</v>
      </c>
      <c r="C61" s="1">
        <v>422.64</v>
      </c>
      <c r="D61" s="9"/>
      <c r="E61" s="8"/>
    </row>
    <row r="62" spans="1:5" x14ac:dyDescent="0.2">
      <c r="A62" s="7"/>
      <c r="B62" s="1">
        <v>422.2</v>
      </c>
      <c r="C62" s="1">
        <v>422.2</v>
      </c>
      <c r="D62" s="9"/>
      <c r="E62" s="8"/>
    </row>
    <row r="63" spans="1:5" x14ac:dyDescent="0.2">
      <c r="A63" s="7"/>
      <c r="B63" s="1">
        <v>420.14</v>
      </c>
      <c r="C63" s="1">
        <v>420.14000000000004</v>
      </c>
      <c r="D63" s="9"/>
      <c r="E63" s="8"/>
    </row>
    <row r="64" spans="1:5" x14ac:dyDescent="0.2">
      <c r="A64" s="7"/>
      <c r="B64" s="1">
        <v>419.4</v>
      </c>
      <c r="C64" s="1">
        <v>419.4</v>
      </c>
      <c r="D64" s="9"/>
      <c r="E64" s="8"/>
    </row>
    <row r="65" spans="1:5" x14ac:dyDescent="0.2">
      <c r="A65" s="7"/>
      <c r="B65" s="1">
        <v>414.2</v>
      </c>
      <c r="C65" s="1">
        <v>414.2</v>
      </c>
      <c r="D65" s="9"/>
      <c r="E65" s="8"/>
    </row>
    <row r="66" spans="1:5" x14ac:dyDescent="0.2">
      <c r="A66" s="7"/>
      <c r="B66" s="1">
        <v>411.7</v>
      </c>
      <c r="C66" s="1">
        <v>447.49999999999994</v>
      </c>
      <c r="D66" s="9"/>
      <c r="E66" s="8"/>
    </row>
    <row r="67" spans="1:5" x14ac:dyDescent="0.2">
      <c r="A67" s="7"/>
      <c r="B67" s="1">
        <v>411</v>
      </c>
      <c r="C67" s="1">
        <v>411</v>
      </c>
      <c r="D67" s="9"/>
      <c r="E67" s="8"/>
    </row>
    <row r="68" spans="1:5" x14ac:dyDescent="0.2">
      <c r="A68" s="7"/>
      <c r="B68" s="1">
        <v>410.25</v>
      </c>
      <c r="C68" s="1">
        <v>410.25</v>
      </c>
      <c r="D68" s="9"/>
      <c r="E68" s="8"/>
    </row>
    <row r="69" spans="1:5" x14ac:dyDescent="0.2">
      <c r="A69" s="7"/>
      <c r="B69" s="1">
        <v>410.25</v>
      </c>
      <c r="C69" s="1">
        <v>410.25</v>
      </c>
      <c r="D69" s="9"/>
      <c r="E69" s="8"/>
    </row>
    <row r="70" spans="1:5" x14ac:dyDescent="0.2">
      <c r="A70" s="7"/>
      <c r="B70" s="1">
        <v>407.7</v>
      </c>
      <c r="C70" s="1">
        <v>407.7</v>
      </c>
      <c r="D70" s="9"/>
      <c r="E70" s="8"/>
    </row>
    <row r="71" spans="1:5" x14ac:dyDescent="0.2">
      <c r="A71" s="7"/>
      <c r="B71" s="1">
        <v>407.54</v>
      </c>
      <c r="C71" s="1">
        <v>407.53999999999996</v>
      </c>
      <c r="D71" s="9"/>
      <c r="E71" s="8"/>
    </row>
    <row r="72" spans="1:5" x14ac:dyDescent="0.2">
      <c r="A72" s="7"/>
      <c r="B72" s="1">
        <v>404.7</v>
      </c>
      <c r="C72" s="1">
        <v>404.7</v>
      </c>
      <c r="D72" s="9"/>
      <c r="E72" s="8"/>
    </row>
    <row r="73" spans="1:5" x14ac:dyDescent="0.2">
      <c r="A73" s="7"/>
      <c r="B73" s="1">
        <v>403.92</v>
      </c>
      <c r="C73" s="1">
        <v>403.92</v>
      </c>
      <c r="D73" s="9"/>
      <c r="E73" s="8"/>
    </row>
    <row r="74" spans="1:5" x14ac:dyDescent="0.2">
      <c r="A74" s="7"/>
      <c r="B74" s="1">
        <v>402.75</v>
      </c>
      <c r="C74" s="1">
        <v>402.75</v>
      </c>
      <c r="D74" s="9"/>
      <c r="E74" s="8"/>
    </row>
    <row r="75" spans="1:5" x14ac:dyDescent="0.2">
      <c r="A75" s="7"/>
      <c r="B75" s="1">
        <v>401.6</v>
      </c>
      <c r="C75" s="1">
        <v>401.6</v>
      </c>
      <c r="D75" s="9"/>
      <c r="E75" s="8"/>
    </row>
    <row r="76" spans="1:5" x14ac:dyDescent="0.2">
      <c r="A76" s="7"/>
      <c r="B76" s="1">
        <v>400.2</v>
      </c>
      <c r="C76" s="1">
        <v>400.2</v>
      </c>
      <c r="D76" s="9"/>
      <c r="E76" s="8"/>
    </row>
    <row r="77" spans="1:5" x14ac:dyDescent="0.2">
      <c r="A77" s="7"/>
      <c r="B77" s="1">
        <v>398.16</v>
      </c>
      <c r="C77" s="1">
        <v>398.16</v>
      </c>
      <c r="D77" s="9"/>
      <c r="E77" s="8"/>
    </row>
    <row r="78" spans="1:5" x14ac:dyDescent="0.2">
      <c r="A78" s="7"/>
      <c r="B78" s="1">
        <v>395.36</v>
      </c>
      <c r="C78" s="1">
        <v>395.36</v>
      </c>
      <c r="D78" s="9"/>
      <c r="E78" s="8"/>
    </row>
    <row r="79" spans="1:5" x14ac:dyDescent="0.2">
      <c r="A79" s="7"/>
      <c r="B79" s="1">
        <v>393.48</v>
      </c>
      <c r="C79" s="1">
        <v>393.48</v>
      </c>
      <c r="D79" s="9"/>
      <c r="E79" s="8"/>
    </row>
    <row r="80" spans="1:5" x14ac:dyDescent="0.2">
      <c r="A80" s="7"/>
      <c r="B80" s="1">
        <v>390.12</v>
      </c>
      <c r="C80" s="1">
        <v>390.12</v>
      </c>
      <c r="D80" s="9"/>
      <c r="E80" s="8"/>
    </row>
    <row r="81" spans="1:5" x14ac:dyDescent="0.2">
      <c r="A81" s="7"/>
      <c r="B81" s="1">
        <v>386.24</v>
      </c>
      <c r="C81" s="1">
        <v>386.24</v>
      </c>
      <c r="D81" s="9"/>
      <c r="E81" s="8"/>
    </row>
    <row r="82" spans="1:5" x14ac:dyDescent="0.2">
      <c r="A82" s="7"/>
      <c r="B82" s="1">
        <v>385.8</v>
      </c>
      <c r="C82" s="1">
        <v>385.79999999999995</v>
      </c>
      <c r="D82" s="9"/>
      <c r="E82" s="8"/>
    </row>
    <row r="83" spans="1:5" x14ac:dyDescent="0.2">
      <c r="A83" s="7"/>
      <c r="B83" s="1">
        <v>383.04</v>
      </c>
      <c r="C83" s="1">
        <v>383.03999999999996</v>
      </c>
      <c r="D83" s="9"/>
      <c r="E83" s="8"/>
    </row>
    <row r="84" spans="1:5" x14ac:dyDescent="0.2">
      <c r="A84" s="7"/>
      <c r="B84" s="1">
        <v>383.04</v>
      </c>
      <c r="C84" s="1">
        <v>383.03999999999996</v>
      </c>
      <c r="D84" s="9"/>
      <c r="E84" s="8"/>
    </row>
    <row r="85" spans="1:5" x14ac:dyDescent="0.2">
      <c r="A85" s="7"/>
      <c r="B85" s="1">
        <v>382.14</v>
      </c>
      <c r="C85" s="1">
        <v>382.14</v>
      </c>
      <c r="D85" s="9"/>
      <c r="E85" s="8"/>
    </row>
    <row r="86" spans="1:5" x14ac:dyDescent="0.2">
      <c r="A86" s="7"/>
      <c r="B86" s="1">
        <v>379.5</v>
      </c>
      <c r="C86" s="1">
        <v>379.5</v>
      </c>
      <c r="D86" s="9"/>
      <c r="E86" s="8"/>
    </row>
    <row r="87" spans="1:5" x14ac:dyDescent="0.2">
      <c r="A87" s="7"/>
      <c r="B87" s="1">
        <v>376.32</v>
      </c>
      <c r="C87" s="1">
        <v>376.32</v>
      </c>
      <c r="D87" s="9"/>
      <c r="E87" s="8"/>
    </row>
    <row r="88" spans="1:5" x14ac:dyDescent="0.2">
      <c r="A88" s="7"/>
      <c r="B88" s="1">
        <v>376.32</v>
      </c>
      <c r="C88" s="1">
        <v>376.32</v>
      </c>
      <c r="D88" s="9"/>
      <c r="E88" s="8"/>
    </row>
    <row r="89" spans="1:5" x14ac:dyDescent="0.2">
      <c r="A89" s="7"/>
      <c r="B89" s="1">
        <v>375.8</v>
      </c>
      <c r="C89" s="1">
        <v>375.79999999999995</v>
      </c>
      <c r="D89" s="9"/>
      <c r="E89" s="8"/>
    </row>
    <row r="90" spans="1:5" x14ac:dyDescent="0.2">
      <c r="A90" s="7"/>
      <c r="B90" s="1">
        <v>370.65</v>
      </c>
      <c r="C90" s="1">
        <v>370.65000000000003</v>
      </c>
      <c r="D90" s="9"/>
      <c r="E90" s="8"/>
    </row>
    <row r="91" spans="1:5" x14ac:dyDescent="0.2">
      <c r="A91" s="7"/>
      <c r="B91" s="1">
        <v>368.85</v>
      </c>
      <c r="C91" s="1">
        <v>368.85</v>
      </c>
      <c r="D91" s="9"/>
      <c r="E91" s="8"/>
    </row>
    <row r="92" spans="1:5" x14ac:dyDescent="0.2">
      <c r="A92" s="7"/>
      <c r="B92" s="1">
        <v>367.35</v>
      </c>
      <c r="C92" s="1">
        <v>367.34999999999997</v>
      </c>
      <c r="D92" s="9"/>
      <c r="E92" s="8"/>
    </row>
    <row r="93" spans="1:5" x14ac:dyDescent="0.2">
      <c r="A93" s="7"/>
      <c r="B93" s="1">
        <v>365.7</v>
      </c>
      <c r="C93" s="1">
        <v>365.7</v>
      </c>
      <c r="D93" s="9"/>
      <c r="E93" s="8"/>
    </row>
    <row r="94" spans="1:5" x14ac:dyDescent="0.2">
      <c r="A94" s="7"/>
      <c r="B94" s="1">
        <v>365.7</v>
      </c>
      <c r="C94" s="1">
        <v>365.7</v>
      </c>
      <c r="D94" s="9"/>
      <c r="E94" s="8"/>
    </row>
    <row r="95" spans="1:5" x14ac:dyDescent="0.2">
      <c r="A95" s="7"/>
      <c r="B95" s="1">
        <v>360.9</v>
      </c>
      <c r="C95" s="1">
        <v>360.9</v>
      </c>
      <c r="D95" s="9"/>
      <c r="E95" s="8"/>
    </row>
    <row r="96" spans="1:5" x14ac:dyDescent="0.2">
      <c r="A96" s="7"/>
      <c r="B96" s="1">
        <v>360.08</v>
      </c>
      <c r="C96" s="1">
        <v>360.08</v>
      </c>
      <c r="D96" s="9"/>
      <c r="E96" s="8"/>
    </row>
    <row r="97" spans="1:5" x14ac:dyDescent="0.2">
      <c r="A97" s="7"/>
      <c r="B97" s="1">
        <v>359.84</v>
      </c>
      <c r="C97" s="1">
        <v>359.84</v>
      </c>
      <c r="D97" s="9"/>
      <c r="E97" s="8"/>
    </row>
    <row r="98" spans="1:5" x14ac:dyDescent="0.2">
      <c r="A98" s="7"/>
      <c r="B98" s="1">
        <v>359.84</v>
      </c>
      <c r="C98" s="1">
        <v>359.84</v>
      </c>
      <c r="D98" s="9"/>
      <c r="E98" s="8"/>
    </row>
    <row r="99" spans="1:5" x14ac:dyDescent="0.2">
      <c r="A99" s="7"/>
      <c r="B99" s="1">
        <v>357.75</v>
      </c>
      <c r="C99" s="1">
        <v>357.75</v>
      </c>
      <c r="D99" s="9"/>
      <c r="E99" s="8"/>
    </row>
    <row r="100" spans="1:5" x14ac:dyDescent="0.2">
      <c r="A100" s="7"/>
      <c r="B100" s="1">
        <v>357</v>
      </c>
      <c r="C100" s="1">
        <v>357</v>
      </c>
      <c r="D100" s="9"/>
      <c r="E100" s="8"/>
    </row>
    <row r="101" spans="1:5" x14ac:dyDescent="0.2">
      <c r="A101" s="7"/>
      <c r="B101" s="1">
        <v>355.68</v>
      </c>
      <c r="C101" s="1">
        <v>355.68</v>
      </c>
      <c r="D101" s="9"/>
      <c r="E101" s="8"/>
    </row>
    <row r="102" spans="1:5" x14ac:dyDescent="0.2">
      <c r="A102" s="7"/>
      <c r="B102" s="1">
        <v>355.55</v>
      </c>
      <c r="C102" s="1">
        <v>355.55</v>
      </c>
      <c r="D102" s="9"/>
      <c r="E102" s="8"/>
    </row>
    <row r="103" spans="1:5" x14ac:dyDescent="0.2">
      <c r="A103" s="7"/>
      <c r="B103" s="1">
        <v>352.52</v>
      </c>
      <c r="C103" s="1">
        <v>352.52</v>
      </c>
      <c r="D103" s="9"/>
      <c r="E103" s="8"/>
    </row>
    <row r="104" spans="1:5" x14ac:dyDescent="0.2">
      <c r="A104" s="7"/>
      <c r="B104" s="1">
        <v>352.52</v>
      </c>
      <c r="C104" s="1">
        <v>352.52</v>
      </c>
      <c r="D104" s="9"/>
      <c r="E104" s="8"/>
    </row>
    <row r="105" spans="1:5" x14ac:dyDescent="0.2">
      <c r="A105" s="7"/>
      <c r="B105" s="1">
        <v>349.76</v>
      </c>
      <c r="C105" s="1">
        <v>349.76</v>
      </c>
      <c r="D105" s="9"/>
      <c r="E105" s="8"/>
    </row>
    <row r="106" spans="1:5" x14ac:dyDescent="0.2">
      <c r="A106" s="7"/>
      <c r="B106" s="1">
        <v>346.56</v>
      </c>
      <c r="C106" s="1">
        <v>346.56</v>
      </c>
      <c r="D106" s="9"/>
      <c r="E106" s="8"/>
    </row>
    <row r="107" spans="1:5" x14ac:dyDescent="0.2">
      <c r="A107" s="7"/>
      <c r="B107" s="1">
        <v>345</v>
      </c>
      <c r="C107" s="1">
        <v>345</v>
      </c>
      <c r="D107" s="9"/>
      <c r="E107" s="8"/>
    </row>
    <row r="108" spans="1:5" x14ac:dyDescent="0.2">
      <c r="A108" s="7"/>
      <c r="B108" s="1">
        <v>344.28</v>
      </c>
      <c r="C108" s="1">
        <v>344.28000000000003</v>
      </c>
      <c r="D108" s="9"/>
      <c r="E108" s="8"/>
    </row>
    <row r="109" spans="1:5" x14ac:dyDescent="0.2">
      <c r="A109" s="7"/>
      <c r="B109" s="1">
        <v>343.84</v>
      </c>
      <c r="C109" s="1">
        <v>343.84</v>
      </c>
      <c r="D109" s="9"/>
      <c r="E109" s="8"/>
    </row>
    <row r="110" spans="1:5" x14ac:dyDescent="0.2">
      <c r="A110" s="7"/>
      <c r="B110" s="1">
        <v>340.44</v>
      </c>
      <c r="C110" s="1">
        <v>340.44</v>
      </c>
      <c r="D110" s="9"/>
      <c r="E110" s="8"/>
    </row>
    <row r="111" spans="1:5" x14ac:dyDescent="0.2">
      <c r="A111" s="7"/>
      <c r="B111" s="1">
        <v>338</v>
      </c>
      <c r="C111" s="1">
        <v>338</v>
      </c>
      <c r="D111" s="9"/>
      <c r="E111" s="8"/>
    </row>
    <row r="112" spans="1:5" x14ac:dyDescent="0.2">
      <c r="A112" s="7"/>
      <c r="B112" s="1">
        <v>334.74</v>
      </c>
      <c r="C112" s="1">
        <v>334.74</v>
      </c>
      <c r="D112" s="9"/>
      <c r="E112" s="8"/>
    </row>
    <row r="113" spans="1:5" x14ac:dyDescent="0.2">
      <c r="A113" s="7"/>
      <c r="B113" s="1">
        <v>331.8</v>
      </c>
      <c r="C113" s="1">
        <v>331.8</v>
      </c>
      <c r="D113" s="9"/>
      <c r="E113" s="8"/>
    </row>
    <row r="114" spans="1:5" x14ac:dyDescent="0.2">
      <c r="A114" s="7"/>
      <c r="B114" s="1">
        <v>328.8</v>
      </c>
      <c r="C114" s="1">
        <v>328.79999999999995</v>
      </c>
      <c r="D114" s="9"/>
      <c r="E114" s="8"/>
    </row>
    <row r="115" spans="1:5" x14ac:dyDescent="0.2">
      <c r="A115" s="7"/>
      <c r="B115" s="1">
        <v>325.92</v>
      </c>
      <c r="C115" s="1">
        <v>325.92</v>
      </c>
      <c r="D115" s="9"/>
      <c r="E115" s="8"/>
    </row>
    <row r="116" spans="1:5" x14ac:dyDescent="0.2">
      <c r="A116" s="7"/>
      <c r="B116" s="1">
        <v>325.08</v>
      </c>
      <c r="C116" s="1">
        <v>325.08</v>
      </c>
      <c r="D116" s="9"/>
      <c r="E116" s="8"/>
    </row>
    <row r="117" spans="1:5" x14ac:dyDescent="0.2">
      <c r="A117" s="7"/>
      <c r="B117" s="1">
        <v>322.2</v>
      </c>
      <c r="C117" s="1">
        <v>322.20000000000005</v>
      </c>
      <c r="D117" s="9"/>
      <c r="E117" s="8"/>
    </row>
    <row r="118" spans="1:5" x14ac:dyDescent="0.2">
      <c r="A118" s="7"/>
      <c r="B118" s="1">
        <v>316</v>
      </c>
      <c r="C118" s="1">
        <v>316</v>
      </c>
      <c r="D118" s="9"/>
      <c r="E118" s="8"/>
    </row>
    <row r="119" spans="1:5" x14ac:dyDescent="0.2">
      <c r="A119" s="7"/>
      <c r="B119" s="1">
        <v>312.33999999999997</v>
      </c>
      <c r="C119" s="1">
        <v>312.33999999999997</v>
      </c>
      <c r="D119" s="9"/>
      <c r="E119" s="8"/>
    </row>
    <row r="120" spans="1:5" x14ac:dyDescent="0.2">
      <c r="A120" s="7"/>
      <c r="B120" s="1">
        <v>311.52</v>
      </c>
      <c r="C120" s="1">
        <v>311.52</v>
      </c>
      <c r="D120" s="9"/>
      <c r="E120" s="8"/>
    </row>
    <row r="121" spans="1:5" x14ac:dyDescent="0.2">
      <c r="A121" s="7"/>
      <c r="B121" s="1">
        <v>310.5</v>
      </c>
      <c r="C121" s="1">
        <v>310.5</v>
      </c>
      <c r="D121" s="9"/>
      <c r="E121" s="8"/>
    </row>
    <row r="122" spans="1:5" x14ac:dyDescent="0.2">
      <c r="A122" s="7"/>
      <c r="B122" s="1">
        <v>306.02</v>
      </c>
      <c r="C122" s="1">
        <v>306.02</v>
      </c>
      <c r="D122" s="9"/>
      <c r="E122" s="8"/>
    </row>
    <row r="123" spans="1:5" x14ac:dyDescent="0.2">
      <c r="A123" s="7"/>
      <c r="B123" s="1">
        <v>302.8</v>
      </c>
      <c r="C123" s="1">
        <v>302.8</v>
      </c>
      <c r="D123" s="9"/>
      <c r="E123" s="8"/>
    </row>
    <row r="124" spans="1:5" x14ac:dyDescent="0.2">
      <c r="A124" s="7"/>
      <c r="B124" s="1">
        <v>298.22000000000003</v>
      </c>
      <c r="C124" s="1">
        <v>298.22000000000003</v>
      </c>
      <c r="D124" s="9"/>
      <c r="E124" s="8"/>
    </row>
    <row r="125" spans="1:5" x14ac:dyDescent="0.2">
      <c r="A125" s="7"/>
      <c r="B125" s="1">
        <v>290.76</v>
      </c>
      <c r="C125" s="1">
        <v>290.76</v>
      </c>
      <c r="D125" s="9"/>
      <c r="E125" s="8"/>
    </row>
    <row r="126" spans="1:5" x14ac:dyDescent="0.2">
      <c r="A126" s="7"/>
      <c r="B126" s="1">
        <v>290.08</v>
      </c>
      <c r="C126" s="1">
        <v>290.08</v>
      </c>
      <c r="D126" s="9"/>
      <c r="E126" s="8"/>
    </row>
    <row r="127" spans="1:5" x14ac:dyDescent="0.2">
      <c r="A127" s="7"/>
      <c r="B127" s="1">
        <v>289.32</v>
      </c>
      <c r="C127" s="1">
        <v>289.32</v>
      </c>
      <c r="D127" s="9"/>
      <c r="E127" s="8"/>
    </row>
    <row r="128" spans="1:5" x14ac:dyDescent="0.2">
      <c r="A128" s="7"/>
      <c r="B128" s="1">
        <v>287.54000000000002</v>
      </c>
      <c r="C128" s="1">
        <v>287.54000000000002</v>
      </c>
      <c r="D128" s="9"/>
      <c r="E128" s="8"/>
    </row>
    <row r="129" spans="1:5" x14ac:dyDescent="0.2">
      <c r="A129" s="7"/>
      <c r="B129" s="1">
        <v>278.45999999999998</v>
      </c>
      <c r="C129" s="1">
        <v>278.46000000000004</v>
      </c>
      <c r="D129" s="9"/>
      <c r="E129" s="8"/>
    </row>
    <row r="130" spans="1:5" x14ac:dyDescent="0.2">
      <c r="A130" s="7"/>
      <c r="B130" s="1">
        <v>274.44</v>
      </c>
      <c r="C130" s="1">
        <v>274.44</v>
      </c>
      <c r="D130" s="9"/>
      <c r="E130" s="8"/>
    </row>
    <row r="131" spans="1:5" x14ac:dyDescent="0.2">
      <c r="A131" s="7"/>
      <c r="B131" s="1">
        <v>270.89999999999998</v>
      </c>
      <c r="C131" s="1">
        <v>270.89999999999998</v>
      </c>
      <c r="D131" s="9"/>
      <c r="E131" s="8"/>
    </row>
    <row r="132" spans="1:5" x14ac:dyDescent="0.2">
      <c r="A132" s="7"/>
      <c r="B132" s="1">
        <v>266.8</v>
      </c>
      <c r="C132" s="1">
        <v>240.12</v>
      </c>
      <c r="D132" s="9"/>
      <c r="E132" s="8"/>
    </row>
    <row r="133" spans="1:5" x14ac:dyDescent="0.2">
      <c r="A133" s="7"/>
      <c r="B133" s="1">
        <v>265.44</v>
      </c>
      <c r="C133" s="1">
        <v>265.44</v>
      </c>
      <c r="D133" s="9"/>
      <c r="E133" s="8"/>
    </row>
    <row r="134" spans="1:5" x14ac:dyDescent="0.2">
      <c r="A134" s="7"/>
      <c r="B134" s="1">
        <v>260.16000000000003</v>
      </c>
      <c r="C134" s="1">
        <v>260.15999999999997</v>
      </c>
      <c r="D134" s="9"/>
      <c r="E134" s="8"/>
    </row>
    <row r="135" spans="1:5" x14ac:dyDescent="0.2">
      <c r="A135" s="7"/>
      <c r="B135" s="1">
        <v>260.08</v>
      </c>
      <c r="C135" s="1">
        <v>260.08</v>
      </c>
      <c r="D135" s="9"/>
      <c r="E135" s="8"/>
    </row>
    <row r="136" spans="1:5" x14ac:dyDescent="0.2">
      <c r="A136" s="7"/>
      <c r="B136" s="1">
        <v>258.24</v>
      </c>
      <c r="C136" s="1">
        <v>258.24</v>
      </c>
      <c r="D136" s="9"/>
      <c r="E136" s="8"/>
    </row>
    <row r="137" spans="1:5" x14ac:dyDescent="0.2">
      <c r="A137" s="7"/>
      <c r="B137" s="1">
        <v>254.4</v>
      </c>
      <c r="C137" s="1">
        <v>254.39999999999998</v>
      </c>
      <c r="D137" s="9"/>
      <c r="E137" s="8"/>
    </row>
    <row r="138" spans="1:5" x14ac:dyDescent="0.2">
      <c r="A138" s="7"/>
      <c r="B138" s="1">
        <v>254.4</v>
      </c>
      <c r="C138" s="1">
        <v>254.39999999999998</v>
      </c>
      <c r="D138" s="9"/>
      <c r="E138" s="8"/>
    </row>
    <row r="139" spans="1:5" x14ac:dyDescent="0.2">
      <c r="A139" s="7"/>
      <c r="B139" s="1">
        <v>248.67</v>
      </c>
      <c r="C139" s="1">
        <v>248.67</v>
      </c>
      <c r="D139" s="9"/>
      <c r="E139" s="8"/>
    </row>
    <row r="140" spans="1:5" x14ac:dyDescent="0.2">
      <c r="A140" s="7"/>
      <c r="B140" s="1">
        <v>248.4</v>
      </c>
      <c r="C140" s="1">
        <v>248.39999999999998</v>
      </c>
      <c r="D140" s="9"/>
      <c r="E140" s="8"/>
    </row>
    <row r="141" spans="1:5" x14ac:dyDescent="0.2">
      <c r="A141" s="7"/>
      <c r="B141" s="1">
        <v>244.32</v>
      </c>
      <c r="C141" s="1">
        <v>244.32</v>
      </c>
      <c r="D141" s="9"/>
      <c r="E141" s="8"/>
    </row>
    <row r="142" spans="1:5" x14ac:dyDescent="0.2">
      <c r="A142" s="7"/>
      <c r="B142" s="1">
        <v>241.92</v>
      </c>
      <c r="C142" s="1">
        <v>241.92000000000002</v>
      </c>
      <c r="D142" s="9"/>
      <c r="E142" s="8"/>
    </row>
    <row r="143" spans="1:5" x14ac:dyDescent="0.2">
      <c r="A143" s="7"/>
      <c r="B143" s="1">
        <v>240.12</v>
      </c>
      <c r="C143" s="1">
        <v>240.12</v>
      </c>
      <c r="D143" s="9"/>
      <c r="E143" s="8"/>
    </row>
    <row r="144" spans="1:5" x14ac:dyDescent="0.2">
      <c r="A144" s="7"/>
      <c r="B144" s="1">
        <v>237.6</v>
      </c>
      <c r="C144" s="1">
        <v>237.60000000000002</v>
      </c>
      <c r="D144" s="9"/>
      <c r="E144" s="8"/>
    </row>
    <row r="145" spans="1:5" x14ac:dyDescent="0.2">
      <c r="A145" s="7"/>
      <c r="B145" s="1">
        <v>233.5</v>
      </c>
      <c r="C145" s="1">
        <v>233.5</v>
      </c>
      <c r="D145" s="9"/>
      <c r="E145" s="8"/>
    </row>
    <row r="146" spans="1:5" x14ac:dyDescent="0.2">
      <c r="A146" s="7"/>
      <c r="B146" s="1">
        <v>228.08</v>
      </c>
      <c r="C146" s="1">
        <v>228.08</v>
      </c>
      <c r="D146" s="9"/>
      <c r="E146" s="8"/>
    </row>
    <row r="147" spans="1:5" x14ac:dyDescent="0.2">
      <c r="A147" s="7"/>
      <c r="B147" s="1">
        <v>221.9</v>
      </c>
      <c r="C147" s="1">
        <v>221.9</v>
      </c>
      <c r="D147" s="9"/>
      <c r="E147" s="8"/>
    </row>
    <row r="148" spans="1:5" x14ac:dyDescent="0.2">
      <c r="A148" s="7"/>
      <c r="B148" s="1">
        <v>220.41</v>
      </c>
      <c r="C148" s="1">
        <v>220.41</v>
      </c>
      <c r="D148" s="9"/>
      <c r="E148" s="8"/>
    </row>
    <row r="149" spans="1:5" x14ac:dyDescent="0.2">
      <c r="A149" s="7"/>
      <c r="B149" s="1">
        <v>216.58</v>
      </c>
      <c r="C149" s="1">
        <v>216.58</v>
      </c>
      <c r="D149" s="9"/>
      <c r="E149" s="8"/>
    </row>
    <row r="150" spans="1:5" x14ac:dyDescent="0.2">
      <c r="A150" s="7"/>
      <c r="B150" s="1">
        <v>212.6</v>
      </c>
      <c r="C150" s="1">
        <v>212.60000000000002</v>
      </c>
      <c r="D150" s="9"/>
      <c r="E150" s="8"/>
    </row>
    <row r="151" spans="1:5" x14ac:dyDescent="0.2">
      <c r="A151" s="7"/>
      <c r="B151" s="1">
        <v>209.76</v>
      </c>
      <c r="C151" s="1">
        <v>209.76</v>
      </c>
      <c r="D151" s="9"/>
      <c r="E151" s="8"/>
    </row>
    <row r="152" spans="1:5" x14ac:dyDescent="0.2">
      <c r="A152" s="7"/>
      <c r="B152" s="1">
        <v>209.34</v>
      </c>
      <c r="C152" s="1">
        <v>209.34</v>
      </c>
      <c r="D152" s="9"/>
      <c r="E152" s="8"/>
    </row>
    <row r="153" spans="1:5" x14ac:dyDescent="0.2">
      <c r="A153" s="7"/>
      <c r="B153" s="1">
        <v>206.4</v>
      </c>
      <c r="C153" s="1">
        <v>206.39999999999998</v>
      </c>
      <c r="D153" s="9"/>
      <c r="E153" s="8"/>
    </row>
    <row r="154" spans="1:5" x14ac:dyDescent="0.2">
      <c r="A154" s="7"/>
      <c r="B154" s="1">
        <v>200.79</v>
      </c>
      <c r="C154" s="1">
        <v>200.79</v>
      </c>
      <c r="D154" s="9"/>
      <c r="E154" s="8"/>
    </row>
    <row r="155" spans="1:5" x14ac:dyDescent="0.2">
      <c r="A155" s="7"/>
      <c r="B155" s="1">
        <v>193.12</v>
      </c>
      <c r="C155" s="1">
        <v>193.12</v>
      </c>
      <c r="D155" s="9"/>
      <c r="E155" s="8"/>
    </row>
    <row r="156" spans="1:5" x14ac:dyDescent="0.2">
      <c r="A156" s="7"/>
      <c r="B156" s="1">
        <v>189.6</v>
      </c>
      <c r="C156" s="1">
        <v>189.60000000000002</v>
      </c>
      <c r="D156" s="9"/>
      <c r="E156" s="8"/>
    </row>
    <row r="157" spans="1:5" x14ac:dyDescent="0.2">
      <c r="A157" s="7"/>
      <c r="B157" s="1">
        <v>184.8</v>
      </c>
      <c r="C157" s="1">
        <v>184.8</v>
      </c>
      <c r="D157" s="9"/>
      <c r="E157" s="8"/>
    </row>
    <row r="158" spans="1:5" x14ac:dyDescent="0.2">
      <c r="A158" s="7"/>
      <c r="B158" s="1">
        <v>177.44</v>
      </c>
      <c r="C158" s="1">
        <v>177.44</v>
      </c>
      <c r="D158" s="9"/>
      <c r="E158" s="8"/>
    </row>
    <row r="159" spans="1:5" x14ac:dyDescent="0.2">
      <c r="A159" s="7"/>
      <c r="B159" s="1">
        <v>174.33</v>
      </c>
      <c r="C159" s="1">
        <v>174.32999999999998</v>
      </c>
      <c r="D159" s="9"/>
      <c r="E159" s="8"/>
    </row>
    <row r="160" spans="1:5" x14ac:dyDescent="0.2">
      <c r="A160" s="7"/>
      <c r="B160" s="1">
        <v>168</v>
      </c>
      <c r="C160" s="1">
        <v>168</v>
      </c>
      <c r="D160" s="9"/>
      <c r="E160" s="8"/>
    </row>
    <row r="161" spans="1:5" x14ac:dyDescent="0.2">
      <c r="A161" s="7"/>
      <c r="B161" s="1">
        <v>164.1</v>
      </c>
      <c r="C161" s="1">
        <v>164.10000000000002</v>
      </c>
      <c r="D161" s="9"/>
      <c r="E161" s="8"/>
    </row>
    <row r="162" spans="1:5" x14ac:dyDescent="0.2">
      <c r="A162" s="7"/>
      <c r="B162" s="1">
        <v>161.1</v>
      </c>
      <c r="C162" s="1">
        <v>161.10000000000002</v>
      </c>
      <c r="D162" s="9"/>
      <c r="E162" s="8"/>
    </row>
    <row r="163" spans="1:5" x14ac:dyDescent="0.2">
      <c r="A163" s="7"/>
      <c r="B163" s="1">
        <v>154.97999999999999</v>
      </c>
      <c r="C163" s="1">
        <v>129.14999999999998</v>
      </c>
      <c r="D163" s="9"/>
      <c r="E163" s="8"/>
    </row>
    <row r="164" spans="1:5" x14ac:dyDescent="0.2">
      <c r="A164" s="7"/>
      <c r="B164" s="1">
        <v>150.15</v>
      </c>
      <c r="C164" s="1">
        <v>150.15</v>
      </c>
      <c r="D164" s="9"/>
      <c r="E164" s="8"/>
    </row>
    <row r="165" spans="1:5" x14ac:dyDescent="0.2">
      <c r="A165" s="7"/>
      <c r="B165" s="1">
        <v>148.4</v>
      </c>
      <c r="C165" s="1">
        <v>148.4</v>
      </c>
      <c r="D165" s="9"/>
      <c r="E165" s="8"/>
    </row>
    <row r="166" spans="1:5" x14ac:dyDescent="0.2">
      <c r="A166" s="7"/>
      <c r="B166" s="1">
        <v>146.56</v>
      </c>
      <c r="C166" s="1">
        <v>146.56</v>
      </c>
      <c r="D166" s="9"/>
      <c r="E166" s="8"/>
    </row>
    <row r="167" spans="1:5" x14ac:dyDescent="0.2">
      <c r="A167" s="7"/>
      <c r="B167" s="1">
        <v>146.16</v>
      </c>
      <c r="C167" s="1">
        <v>146.16</v>
      </c>
      <c r="D167" s="9"/>
      <c r="E167" s="8"/>
    </row>
    <row r="168" spans="1:5" x14ac:dyDescent="0.2">
      <c r="A168" s="7"/>
      <c r="B168" s="1">
        <v>146.16</v>
      </c>
      <c r="C168" s="1">
        <v>146.16</v>
      </c>
      <c r="D168" s="9"/>
      <c r="E168" s="8"/>
    </row>
    <row r="169" spans="1:5" x14ac:dyDescent="0.2">
      <c r="A169" s="7"/>
      <c r="B169" s="1">
        <v>140.94</v>
      </c>
      <c r="C169" s="1">
        <v>140.94</v>
      </c>
      <c r="D169" s="9"/>
      <c r="E169" s="8"/>
    </row>
    <row r="170" spans="1:5" x14ac:dyDescent="0.2">
      <c r="A170" s="7"/>
      <c r="B170" s="1">
        <v>138.58000000000001</v>
      </c>
      <c r="C170" s="1">
        <v>138.58000000000001</v>
      </c>
      <c r="D170" s="9"/>
      <c r="E170" s="8"/>
    </row>
    <row r="171" spans="1:5" x14ac:dyDescent="0.2">
      <c r="A171" s="7"/>
      <c r="B171" s="1">
        <v>138.54</v>
      </c>
      <c r="C171" s="1">
        <v>138.54</v>
      </c>
      <c r="D171" s="9"/>
      <c r="E171" s="8"/>
    </row>
    <row r="172" spans="1:5" x14ac:dyDescent="0.2">
      <c r="A172" s="7"/>
      <c r="B172" s="1">
        <v>135.72</v>
      </c>
      <c r="C172" s="1">
        <v>135.72</v>
      </c>
      <c r="D172" s="9"/>
      <c r="E172" s="8"/>
    </row>
    <row r="173" spans="1:5" x14ac:dyDescent="0.2">
      <c r="A173" s="7"/>
      <c r="B173" s="1">
        <v>135.44999999999999</v>
      </c>
      <c r="C173" s="1">
        <v>135.44999999999999</v>
      </c>
      <c r="D173" s="9"/>
      <c r="E173" s="8"/>
    </row>
    <row r="174" spans="1:5" x14ac:dyDescent="0.2">
      <c r="A174" s="7"/>
      <c r="B174" s="1">
        <v>132.30000000000001</v>
      </c>
      <c r="C174" s="1">
        <v>132.30000000000001</v>
      </c>
      <c r="D174" s="9"/>
      <c r="E174" s="8"/>
    </row>
    <row r="175" spans="1:5" x14ac:dyDescent="0.2">
      <c r="A175" s="7"/>
      <c r="B175" s="1">
        <v>128.80000000000001</v>
      </c>
      <c r="C175" s="1">
        <v>128.80000000000001</v>
      </c>
      <c r="D175" s="9"/>
      <c r="E175" s="8"/>
    </row>
    <row r="176" spans="1:5" x14ac:dyDescent="0.2">
      <c r="A176" s="7"/>
      <c r="B176" s="1">
        <v>126.28</v>
      </c>
      <c r="C176" s="1">
        <v>126.28</v>
      </c>
      <c r="D176" s="9"/>
      <c r="E176" s="8"/>
    </row>
    <row r="177" spans="1:5" x14ac:dyDescent="0.2">
      <c r="A177" s="7"/>
      <c r="B177" s="1">
        <v>125.28</v>
      </c>
      <c r="C177" s="1">
        <v>125.28</v>
      </c>
      <c r="D177" s="9"/>
      <c r="E177" s="8"/>
    </row>
    <row r="178" spans="1:5" x14ac:dyDescent="0.2">
      <c r="A178" s="7"/>
      <c r="B178" s="1">
        <v>124.32</v>
      </c>
      <c r="C178" s="1">
        <v>124.32</v>
      </c>
      <c r="D178" s="9"/>
      <c r="E178" s="8"/>
    </row>
    <row r="179" spans="1:5" x14ac:dyDescent="0.2">
      <c r="A179" s="7"/>
      <c r="B179" s="1">
        <v>118.95</v>
      </c>
      <c r="C179" s="1">
        <v>118.94999999999999</v>
      </c>
      <c r="D179" s="9"/>
      <c r="E179" s="8"/>
    </row>
    <row r="180" spans="1:5" x14ac:dyDescent="0.2">
      <c r="A180" s="7"/>
      <c r="B180" s="1">
        <v>115.75</v>
      </c>
      <c r="C180" s="1">
        <v>115.75</v>
      </c>
      <c r="D180" s="9"/>
      <c r="E180" s="8"/>
    </row>
    <row r="181" spans="1:5" x14ac:dyDescent="0.2">
      <c r="A181" s="7"/>
      <c r="B181" s="1">
        <v>109.92</v>
      </c>
      <c r="C181" s="1">
        <v>109.92</v>
      </c>
      <c r="D181" s="9"/>
      <c r="E181" s="8"/>
    </row>
    <row r="182" spans="1:5" x14ac:dyDescent="0.2">
      <c r="A182" s="7"/>
      <c r="B182" s="1">
        <v>108.36</v>
      </c>
      <c r="C182" s="1">
        <v>108.36</v>
      </c>
      <c r="D182" s="9"/>
      <c r="E182" s="8"/>
    </row>
    <row r="183" spans="1:5" x14ac:dyDescent="0.2">
      <c r="A183" s="7"/>
      <c r="B183" s="1">
        <v>103.04</v>
      </c>
      <c r="C183" s="1">
        <v>103.04</v>
      </c>
      <c r="D183" s="9"/>
      <c r="E183" s="8"/>
    </row>
    <row r="184" spans="1:5" x14ac:dyDescent="0.2">
      <c r="A184" s="7"/>
      <c r="B184" s="1">
        <v>95.16</v>
      </c>
      <c r="C184" s="1">
        <v>95.16</v>
      </c>
      <c r="D184" s="9"/>
      <c r="E184" s="8"/>
    </row>
    <row r="185" spans="1:5" x14ac:dyDescent="0.2">
      <c r="A185" s="7"/>
      <c r="B185" s="1">
        <v>88.92</v>
      </c>
      <c r="C185" s="1">
        <v>88.92</v>
      </c>
      <c r="D185" s="9"/>
      <c r="E185" s="8"/>
    </row>
    <row r="186" spans="1:5" x14ac:dyDescent="0.2">
      <c r="A186" s="7"/>
      <c r="B186" s="1">
        <v>85.53</v>
      </c>
      <c r="C186" s="1">
        <v>85.53</v>
      </c>
      <c r="D186" s="9"/>
      <c r="E186" s="8"/>
    </row>
    <row r="187" spans="1:5" x14ac:dyDescent="0.2">
      <c r="A187" s="7"/>
      <c r="B187" s="1">
        <v>80.55</v>
      </c>
      <c r="C187" s="1">
        <v>80.550000000000011</v>
      </c>
      <c r="D187" s="9"/>
      <c r="E187" s="8"/>
    </row>
    <row r="188" spans="1:5" x14ac:dyDescent="0.2">
      <c r="A188" s="7"/>
      <c r="B188" s="1">
        <v>72.33</v>
      </c>
      <c r="C188" s="1">
        <v>0</v>
      </c>
      <c r="D188" s="9"/>
      <c r="E188" s="8"/>
    </row>
    <row r="189" spans="1:5" x14ac:dyDescent="0.2">
      <c r="A189" s="7"/>
      <c r="B189" s="1">
        <v>70.05</v>
      </c>
      <c r="C189" s="1">
        <v>70.050000000000011</v>
      </c>
      <c r="D189" s="9"/>
      <c r="E189" s="8"/>
    </row>
    <row r="190" spans="1:5" x14ac:dyDescent="0.2">
      <c r="A190" s="7"/>
      <c r="B190" s="1">
        <v>59.24</v>
      </c>
      <c r="C190" s="1">
        <v>59.24</v>
      </c>
      <c r="D190" s="9"/>
      <c r="E190" s="8"/>
    </row>
    <row r="191" spans="1:5" x14ac:dyDescent="0.2">
      <c r="A191" s="7"/>
      <c r="B191" s="1">
        <v>56.37</v>
      </c>
      <c r="C191" s="1">
        <v>56.37</v>
      </c>
      <c r="D191" s="9"/>
      <c r="E191" s="8"/>
    </row>
    <row r="192" spans="1:5" x14ac:dyDescent="0.2">
      <c r="A192" s="7"/>
      <c r="B192" s="1">
        <v>51.92</v>
      </c>
      <c r="C192" s="1">
        <v>51.92</v>
      </c>
      <c r="D192" s="9"/>
      <c r="E192" s="8"/>
    </row>
    <row r="193" spans="1:5" x14ac:dyDescent="0.2">
      <c r="A193" s="7"/>
      <c r="B193" s="1">
        <v>49.18</v>
      </c>
      <c r="C193" s="1">
        <v>49.18</v>
      </c>
      <c r="D193" s="9"/>
      <c r="E193" s="8"/>
    </row>
    <row r="194" spans="1:5" x14ac:dyDescent="0.2">
      <c r="A194" s="7"/>
      <c r="B194" s="1">
        <v>44.38</v>
      </c>
      <c r="C194" s="1">
        <v>44.38</v>
      </c>
      <c r="D194" s="9"/>
      <c r="E194" s="8"/>
    </row>
    <row r="195" spans="1:5" x14ac:dyDescent="0.2">
      <c r="A195" s="7"/>
      <c r="B195" s="1">
        <v>37.31</v>
      </c>
      <c r="C195" s="1">
        <v>37.31</v>
      </c>
      <c r="D195" s="9"/>
      <c r="E195" s="8"/>
    </row>
    <row r="196" spans="1:5" x14ac:dyDescent="0.2">
      <c r="A196" s="7"/>
      <c r="B196" s="1">
        <v>29.36</v>
      </c>
      <c r="C196" s="1">
        <v>29.36</v>
      </c>
      <c r="D196" s="9"/>
      <c r="E196" s="8"/>
    </row>
    <row r="197" spans="1:5" x14ac:dyDescent="0.2">
      <c r="A197" s="7"/>
      <c r="B197" s="1">
        <v>27.35</v>
      </c>
      <c r="C197" s="1">
        <v>27.35</v>
      </c>
      <c r="D197" s="9"/>
      <c r="E197" s="8"/>
    </row>
    <row r="198" spans="1:5" x14ac:dyDescent="0.2">
      <c r="A198" s="7"/>
      <c r="B198" s="1">
        <v>24.49</v>
      </c>
      <c r="C198" s="1">
        <v>24.49</v>
      </c>
      <c r="D198" s="9"/>
      <c r="E198" s="8"/>
    </row>
    <row r="199" spans="1:5" x14ac:dyDescent="0.2">
      <c r="A199" s="7"/>
      <c r="B199" s="1">
        <v>23.91</v>
      </c>
      <c r="C199" s="1">
        <v>23.91</v>
      </c>
      <c r="D199" s="9"/>
      <c r="E199" s="8"/>
    </row>
    <row r="200" spans="1:5" x14ac:dyDescent="0.2">
      <c r="A200" s="7"/>
      <c r="B200" s="1">
        <v>22.12</v>
      </c>
      <c r="C200" s="1">
        <v>22.12</v>
      </c>
      <c r="D200" s="9"/>
      <c r="E200" s="8"/>
    </row>
    <row r="201" spans="1:5" ht="17" thickBot="1" x14ac:dyDescent="0.25">
      <c r="A201" s="10"/>
      <c r="B201" s="12">
        <v>21.04</v>
      </c>
      <c r="C201" s="12">
        <v>21.04</v>
      </c>
      <c r="D201" s="11"/>
      <c r="E201" s="8"/>
    </row>
    <row r="202" spans="1:5" ht="17" thickTop="1" x14ac:dyDescent="0.2"/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cols>
    <col min="1" max="256" width="8.8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pvanbatenburg</dc:creator>
  <cp:lastModifiedBy>Microsoft Office-gebruiker</cp:lastModifiedBy>
  <dcterms:created xsi:type="dcterms:W3CDTF">2010-01-12T11:15:51Z</dcterms:created>
  <dcterms:modified xsi:type="dcterms:W3CDTF">2023-07-26T19:05:50Z</dcterms:modified>
</cp:coreProperties>
</file>